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1"/>
  <workbookPr defaultThemeVersion="166925"/>
  <xr:revisionPtr revIDLastSave="56" documentId="11_E3952B6053BDF9F936EBF6ABE7B57F931F20A5AD" xr6:coauthVersionLast="45" xr6:coauthVersionMax="45" xr10:uidLastSave="{A516E6B6-579A-4E25-87BC-33FC0DD66FA0}"/>
  <bookViews>
    <workbookView xWindow="-120" yWindow="-120" windowWidth="15600" windowHeight="11760" tabRatio="500" xr2:uid="{00000000-000D-0000-FFFF-FFFF00000000}"/>
  </bookViews>
  <sheets>
    <sheet name="ПротоколыИспытаний" sheetId="1" r:id="rId1"/>
    <sheet name="Название и список группы" sheetId="4" r:id="rId2"/>
    <sheet name="Лист1" sheetId="6" r:id="rId3"/>
  </sheets>
  <externalReferences>
    <externalReference r:id="rId4"/>
  </externalReferenc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33" i="1" l="1"/>
  <c r="F730" i="1"/>
  <c r="E728" i="1"/>
  <c r="D728" i="1"/>
  <c r="C728" i="1"/>
  <c r="B728" i="1"/>
  <c r="B715" i="1"/>
  <c r="F712" i="1"/>
  <c r="E710" i="1"/>
  <c r="D710" i="1"/>
  <c r="C710" i="1"/>
  <c r="B710" i="1"/>
  <c r="B697" i="1"/>
  <c r="F694" i="1"/>
  <c r="E692" i="1"/>
  <c r="D692" i="1"/>
  <c r="C692" i="1"/>
  <c r="B692" i="1"/>
  <c r="B679" i="1"/>
  <c r="F676" i="1"/>
  <c r="E674" i="1"/>
  <c r="D674" i="1"/>
  <c r="C674" i="1"/>
  <c r="B674" i="1"/>
  <c r="B661" i="1"/>
  <c r="F658" i="1"/>
  <c r="E656" i="1"/>
  <c r="D656" i="1"/>
  <c r="C656" i="1"/>
  <c r="B656" i="1"/>
  <c r="B643" i="1"/>
  <c r="F640" i="1"/>
  <c r="E638" i="1"/>
  <c r="D638" i="1"/>
  <c r="C638" i="1"/>
  <c r="B638" i="1"/>
  <c r="B625" i="1"/>
  <c r="F622" i="1"/>
  <c r="E620" i="1"/>
  <c r="D620" i="1"/>
  <c r="C620" i="1"/>
  <c r="B620" i="1"/>
  <c r="B607" i="1"/>
  <c r="F604" i="1"/>
  <c r="E602" i="1"/>
  <c r="D602" i="1"/>
  <c r="C602" i="1"/>
  <c r="B602" i="1"/>
  <c r="B589" i="1"/>
  <c r="F586" i="1"/>
  <c r="E584" i="1"/>
  <c r="D584" i="1"/>
  <c r="C584" i="1"/>
  <c r="B584" i="1"/>
  <c r="B571" i="1"/>
  <c r="F568" i="1"/>
  <c r="E566" i="1"/>
  <c r="D566" i="1"/>
  <c r="C566" i="1"/>
  <c r="B566" i="1"/>
  <c r="B553" i="1"/>
  <c r="F550" i="1"/>
  <c r="E548" i="1"/>
  <c r="D548" i="1"/>
  <c r="C548" i="1"/>
  <c r="B548" i="1"/>
  <c r="B535" i="1"/>
  <c r="F532" i="1"/>
  <c r="E530" i="1"/>
  <c r="D530" i="1"/>
  <c r="C530" i="1"/>
  <c r="B530" i="1"/>
  <c r="B517" i="1"/>
  <c r="F514" i="1"/>
  <c r="E512" i="1"/>
  <c r="D512" i="1"/>
  <c r="C512" i="1"/>
  <c r="B512" i="1"/>
  <c r="B499" i="1"/>
  <c r="F496" i="1"/>
  <c r="E494" i="1"/>
  <c r="D494" i="1"/>
  <c r="C494" i="1"/>
  <c r="B494" i="1"/>
  <c r="B481" i="1"/>
  <c r="F478" i="1"/>
  <c r="E476" i="1"/>
  <c r="D476" i="1"/>
  <c r="C476" i="1"/>
  <c r="B476" i="1"/>
  <c r="B463" i="1"/>
  <c r="F460" i="1"/>
  <c r="E458" i="1"/>
  <c r="D458" i="1"/>
  <c r="C458" i="1"/>
  <c r="B458" i="1"/>
  <c r="B445" i="1"/>
  <c r="F442" i="1"/>
  <c r="E440" i="1"/>
  <c r="D440" i="1"/>
  <c r="C440" i="1"/>
  <c r="B440" i="1"/>
  <c r="B427" i="1"/>
  <c r="F424" i="1"/>
  <c r="E422" i="1"/>
  <c r="D422" i="1"/>
  <c r="C422" i="1"/>
  <c r="B422" i="1"/>
  <c r="B409" i="1"/>
  <c r="F406" i="1"/>
  <c r="E404" i="1"/>
  <c r="D404" i="1"/>
  <c r="C404" i="1"/>
  <c r="B404" i="1"/>
  <c r="B391" i="1"/>
  <c r="F388" i="1"/>
  <c r="E386" i="1"/>
  <c r="D386" i="1"/>
  <c r="C386" i="1"/>
  <c r="B386" i="1"/>
  <c r="B373" i="1"/>
  <c r="F370" i="1"/>
  <c r="E368" i="1"/>
  <c r="D368" i="1"/>
  <c r="C368" i="1"/>
  <c r="B368" i="1"/>
  <c r="B355" i="1"/>
  <c r="F352" i="1"/>
  <c r="E350" i="1"/>
  <c r="D350" i="1"/>
  <c r="C350" i="1"/>
  <c r="B350" i="1"/>
  <c r="B337" i="1"/>
  <c r="F334" i="1"/>
  <c r="E332" i="1"/>
  <c r="D332" i="1"/>
  <c r="C332" i="1"/>
  <c r="B332" i="1"/>
  <c r="B319" i="1"/>
  <c r="F316" i="1"/>
  <c r="E314" i="1"/>
  <c r="D314" i="1"/>
  <c r="C314" i="1"/>
  <c r="B314" i="1"/>
  <c r="B301" i="1"/>
  <c r="F298" i="1"/>
  <c r="E296" i="1"/>
  <c r="D296" i="1"/>
  <c r="C296" i="1"/>
  <c r="B296" i="1"/>
  <c r="B283" i="1"/>
  <c r="F280" i="1"/>
  <c r="E278" i="1"/>
  <c r="D278" i="1"/>
  <c r="C278" i="1"/>
  <c r="B278" i="1"/>
  <c r="B265" i="1"/>
  <c r="F262" i="1"/>
  <c r="E260" i="1"/>
  <c r="D260" i="1"/>
  <c r="C260" i="1"/>
  <c r="B260" i="1"/>
  <c r="B247" i="1"/>
  <c r="F244" i="1"/>
  <c r="E242" i="1"/>
  <c r="D242" i="1"/>
  <c r="C242" i="1"/>
  <c r="B242" i="1"/>
  <c r="B229" i="1"/>
  <c r="F226" i="1"/>
  <c r="E224" i="1"/>
  <c r="D224" i="1"/>
  <c r="C224" i="1"/>
  <c r="B224" i="1"/>
  <c r="B211" i="1"/>
  <c r="F208" i="1"/>
  <c r="E206" i="1"/>
  <c r="D206" i="1"/>
  <c r="C206" i="1"/>
  <c r="B206" i="1"/>
  <c r="L197" i="1"/>
  <c r="L196" i="1"/>
  <c r="L195" i="1"/>
  <c r="L194" i="1"/>
  <c r="L193" i="1"/>
  <c r="B193" i="1"/>
  <c r="L191" i="1"/>
  <c r="L190" i="1"/>
  <c r="F190" i="1"/>
  <c r="L189" i="1"/>
  <c r="L188" i="1"/>
  <c r="E188" i="1"/>
  <c r="D188" i="1"/>
  <c r="C188" i="1"/>
  <c r="B188" i="1"/>
  <c r="L187" i="1"/>
  <c r="L186" i="1"/>
  <c r="L185" i="1"/>
  <c r="L184" i="1"/>
  <c r="L183" i="1"/>
  <c r="J183" i="1"/>
  <c r="L182" i="1"/>
  <c r="L179" i="1"/>
  <c r="L178" i="1"/>
  <c r="L177" i="1"/>
  <c r="L176" i="1"/>
  <c r="L175" i="1"/>
  <c r="B175" i="1"/>
  <c r="L173" i="1"/>
  <c r="L172" i="1"/>
  <c r="F172" i="1"/>
  <c r="L171" i="1"/>
  <c r="L170" i="1"/>
  <c r="E170" i="1"/>
  <c r="D170" i="1"/>
  <c r="C170" i="1"/>
  <c r="B170" i="1"/>
  <c r="L169" i="1"/>
  <c r="L168" i="1"/>
  <c r="L167" i="1"/>
  <c r="L166" i="1"/>
  <c r="L165" i="1"/>
  <c r="J165" i="1"/>
  <c r="L164" i="1"/>
  <c r="L161" i="1"/>
  <c r="L160" i="1"/>
  <c r="L159" i="1"/>
  <c r="L158" i="1"/>
  <c r="L157" i="1"/>
  <c r="B157" i="1"/>
  <c r="L155" i="1"/>
  <c r="L154" i="1"/>
  <c r="F154" i="1"/>
  <c r="L153" i="1"/>
  <c r="L152" i="1"/>
  <c r="E152" i="1"/>
  <c r="D152" i="1"/>
  <c r="C152" i="1"/>
  <c r="B152" i="1"/>
  <c r="L151" i="1"/>
  <c r="L150" i="1"/>
  <c r="L149" i="1"/>
  <c r="L148" i="1"/>
  <c r="L147" i="1"/>
  <c r="J147" i="1"/>
  <c r="L146" i="1"/>
  <c r="L143" i="1"/>
  <c r="L142" i="1"/>
  <c r="L141" i="1"/>
  <c r="L140" i="1"/>
  <c r="L139" i="1"/>
  <c r="B139" i="1"/>
  <c r="L137" i="1"/>
  <c r="L136" i="1"/>
  <c r="F136" i="1"/>
  <c r="L135" i="1"/>
  <c r="L134" i="1"/>
  <c r="E134" i="1"/>
  <c r="D134" i="1"/>
  <c r="C134" i="1"/>
  <c r="B134" i="1"/>
  <c r="L133" i="1"/>
  <c r="L132" i="1"/>
  <c r="L131" i="1"/>
  <c r="L130" i="1"/>
  <c r="L129" i="1"/>
  <c r="J129" i="1"/>
  <c r="L128" i="1"/>
  <c r="L125" i="1"/>
  <c r="L124" i="1"/>
  <c r="L123" i="1"/>
  <c r="L122" i="1"/>
  <c r="L121" i="1"/>
  <c r="B121" i="1"/>
  <c r="L119" i="1"/>
  <c r="L118" i="1"/>
  <c r="F118" i="1"/>
  <c r="L117" i="1"/>
  <c r="L116" i="1"/>
  <c r="E116" i="1"/>
  <c r="D116" i="1"/>
  <c r="C116" i="1"/>
  <c r="B116" i="1"/>
  <c r="L115" i="1"/>
  <c r="L114" i="1"/>
  <c r="L113" i="1"/>
  <c r="L112" i="1"/>
  <c r="L111" i="1"/>
  <c r="J111" i="1"/>
  <c r="L110" i="1"/>
  <c r="L107" i="1"/>
  <c r="L106" i="1"/>
  <c r="L105" i="1"/>
  <c r="L104" i="1"/>
  <c r="L103" i="1"/>
  <c r="B103" i="1"/>
  <c r="L101" i="1"/>
  <c r="L100" i="1"/>
  <c r="F100" i="1"/>
  <c r="L99" i="1"/>
  <c r="L98" i="1"/>
  <c r="E98" i="1"/>
  <c r="D98" i="1"/>
  <c r="C98" i="1"/>
  <c r="B98" i="1"/>
  <c r="L97" i="1"/>
  <c r="L96" i="1"/>
  <c r="L95" i="1"/>
  <c r="L94" i="1"/>
  <c r="L93" i="1"/>
  <c r="J93" i="1"/>
  <c r="L92" i="1"/>
  <c r="L89" i="1"/>
  <c r="L88" i="1"/>
  <c r="L87" i="1"/>
  <c r="L86" i="1"/>
  <c r="L85" i="1"/>
  <c r="B85" i="1"/>
  <c r="L83" i="1"/>
  <c r="L82" i="1"/>
  <c r="F82" i="1"/>
  <c r="L81" i="1"/>
  <c r="L80" i="1"/>
  <c r="E80" i="1"/>
  <c r="D80" i="1"/>
  <c r="C80" i="1"/>
  <c r="B80" i="1"/>
  <c r="L79" i="1"/>
  <c r="L78" i="1"/>
  <c r="L77" i="1"/>
  <c r="L76" i="1"/>
  <c r="L75" i="1"/>
  <c r="J75" i="1"/>
  <c r="L74" i="1"/>
  <c r="E731" i="1" l="1"/>
  <c r="D731" i="1"/>
  <c r="C731" i="1"/>
  <c r="B731" i="1"/>
  <c r="E713" i="1"/>
  <c r="D713" i="1"/>
  <c r="C713" i="1"/>
  <c r="B713" i="1"/>
  <c r="E695" i="1"/>
  <c r="D695" i="1"/>
  <c r="C695" i="1"/>
  <c r="B695" i="1"/>
  <c r="E677" i="1"/>
  <c r="D677" i="1"/>
  <c r="C677" i="1"/>
  <c r="B677" i="1"/>
  <c r="E659" i="1"/>
  <c r="D659" i="1"/>
  <c r="C659" i="1"/>
  <c r="B659" i="1"/>
  <c r="E641" i="1"/>
  <c r="D641" i="1"/>
  <c r="C641" i="1"/>
  <c r="B641" i="1"/>
  <c r="E623" i="1"/>
  <c r="D623" i="1"/>
  <c r="C623" i="1"/>
  <c r="B623" i="1"/>
  <c r="E605" i="1"/>
  <c r="D605" i="1"/>
  <c r="C605" i="1"/>
  <c r="B605" i="1"/>
  <c r="E587" i="1"/>
  <c r="D587" i="1"/>
  <c r="C587" i="1"/>
  <c r="B587" i="1"/>
  <c r="E569" i="1"/>
  <c r="D569" i="1"/>
  <c r="C569" i="1"/>
  <c r="B569" i="1"/>
  <c r="E551" i="1"/>
  <c r="D551" i="1"/>
  <c r="C551" i="1"/>
  <c r="B551" i="1"/>
  <c r="E533" i="1"/>
  <c r="D533" i="1"/>
  <c r="C533" i="1"/>
  <c r="B533" i="1"/>
  <c r="E515" i="1"/>
  <c r="D515" i="1"/>
  <c r="C515" i="1"/>
  <c r="B515" i="1"/>
  <c r="E497" i="1"/>
  <c r="D497" i="1"/>
  <c r="C497" i="1"/>
  <c r="B497" i="1"/>
  <c r="E479" i="1"/>
  <c r="D479" i="1"/>
  <c r="C479" i="1"/>
  <c r="B479" i="1"/>
  <c r="E461" i="1"/>
  <c r="D461" i="1"/>
  <c r="C461" i="1"/>
  <c r="B461" i="1"/>
  <c r="E443" i="1"/>
  <c r="D443" i="1"/>
  <c r="C443" i="1"/>
  <c r="B443" i="1"/>
  <c r="E425" i="1"/>
  <c r="D425" i="1"/>
  <c r="C425" i="1"/>
  <c r="B425" i="1"/>
  <c r="E407" i="1"/>
  <c r="D407" i="1"/>
  <c r="C407" i="1"/>
  <c r="B407" i="1"/>
  <c r="E389" i="1"/>
  <c r="D389" i="1"/>
  <c r="C389" i="1"/>
  <c r="B389" i="1"/>
  <c r="E371" i="1"/>
  <c r="D371" i="1"/>
  <c r="C371" i="1"/>
  <c r="B371" i="1"/>
  <c r="E353" i="1"/>
  <c r="D353" i="1"/>
  <c r="C353" i="1"/>
  <c r="B353" i="1"/>
  <c r="E335" i="1"/>
  <c r="D335" i="1"/>
  <c r="C335" i="1"/>
  <c r="B335" i="1"/>
  <c r="E317" i="1"/>
  <c r="D317" i="1"/>
  <c r="C317" i="1"/>
  <c r="B317" i="1"/>
  <c r="E299" i="1"/>
  <c r="D299" i="1"/>
  <c r="C299" i="1"/>
  <c r="B299" i="1"/>
  <c r="E281" i="1"/>
  <c r="D281" i="1"/>
  <c r="C281" i="1"/>
  <c r="B281" i="1"/>
  <c r="E263" i="1"/>
  <c r="D263" i="1"/>
  <c r="C263" i="1"/>
  <c r="B263" i="1"/>
  <c r="E245" i="1"/>
  <c r="D245" i="1"/>
  <c r="C245" i="1"/>
  <c r="B245" i="1"/>
  <c r="E227" i="1"/>
  <c r="D227" i="1"/>
  <c r="C227" i="1"/>
  <c r="B227" i="1"/>
  <c r="E209" i="1"/>
  <c r="D209" i="1"/>
  <c r="C209" i="1"/>
  <c r="B209" i="1"/>
  <c r="E191" i="1"/>
  <c r="D191" i="1"/>
  <c r="C191" i="1"/>
  <c r="B191" i="1"/>
  <c r="E173" i="1"/>
  <c r="D173" i="1"/>
  <c r="C173" i="1"/>
  <c r="B173" i="1"/>
  <c r="E155" i="1"/>
  <c r="D155" i="1"/>
  <c r="C155" i="1"/>
  <c r="B155" i="1"/>
  <c r="E137" i="1"/>
  <c r="D137" i="1"/>
  <c r="C137" i="1"/>
  <c r="B137" i="1"/>
  <c r="E119" i="1"/>
  <c r="D119" i="1"/>
  <c r="C119" i="1"/>
  <c r="B119" i="1"/>
  <c r="E101" i="1"/>
  <c r="D101" i="1"/>
  <c r="C101" i="1"/>
  <c r="B101" i="1"/>
  <c r="E83" i="1"/>
  <c r="D83" i="1"/>
  <c r="C83" i="1"/>
  <c r="B83" i="1"/>
  <c r="C735" i="6"/>
  <c r="H734" i="6"/>
  <c r="C734" i="6"/>
  <c r="C733" i="6"/>
  <c r="B733" i="6"/>
  <c r="C717" i="6"/>
  <c r="H716" i="6"/>
  <c r="C716" i="6"/>
  <c r="C715" i="6"/>
  <c r="B715" i="6"/>
  <c r="C699" i="6"/>
  <c r="H698" i="6"/>
  <c r="C698" i="6"/>
  <c r="C697" i="6"/>
  <c r="B697" i="6"/>
  <c r="C681" i="6"/>
  <c r="H680" i="6"/>
  <c r="C680" i="6"/>
  <c r="C679" i="6"/>
  <c r="B679" i="6"/>
  <c r="C663" i="6"/>
  <c r="H662" i="6"/>
  <c r="C662" i="6"/>
  <c r="C661" i="6"/>
  <c r="B661" i="6"/>
  <c r="C645" i="6"/>
  <c r="H644" i="6"/>
  <c r="C644" i="6"/>
  <c r="C643" i="6"/>
  <c r="B643" i="6"/>
  <c r="C627" i="6"/>
  <c r="H626" i="6"/>
  <c r="C626" i="6"/>
  <c r="C625" i="6"/>
  <c r="B625" i="6"/>
  <c r="C609" i="6"/>
  <c r="H608" i="6"/>
  <c r="C608" i="6"/>
  <c r="C607" i="6"/>
  <c r="B607" i="6"/>
  <c r="C591" i="6"/>
  <c r="H590" i="6"/>
  <c r="C590" i="6"/>
  <c r="C589" i="6"/>
  <c r="B589" i="6"/>
  <c r="C573" i="6"/>
  <c r="H572" i="6"/>
  <c r="C572" i="6"/>
  <c r="C571" i="6"/>
  <c r="B571" i="6"/>
  <c r="C555" i="6"/>
  <c r="H554" i="6"/>
  <c r="C554" i="6"/>
  <c r="C553" i="6"/>
  <c r="B553" i="6"/>
  <c r="C537" i="6"/>
  <c r="H536" i="6"/>
  <c r="C536" i="6"/>
  <c r="C535" i="6"/>
  <c r="B535" i="6"/>
  <c r="C519" i="6"/>
  <c r="H518" i="6"/>
  <c r="C518" i="6"/>
  <c r="C517" i="6"/>
  <c r="B517" i="6"/>
  <c r="C501" i="6"/>
  <c r="H500" i="6"/>
  <c r="C500" i="6"/>
  <c r="C499" i="6"/>
  <c r="B499" i="6"/>
  <c r="C483" i="6"/>
  <c r="H482" i="6"/>
  <c r="C482" i="6"/>
  <c r="C481" i="6"/>
  <c r="B481" i="6"/>
  <c r="C465" i="6"/>
  <c r="H464" i="6"/>
  <c r="C464" i="6"/>
  <c r="C463" i="6"/>
  <c r="B463" i="6"/>
  <c r="C447" i="6"/>
  <c r="H446" i="6"/>
  <c r="C446" i="6"/>
  <c r="C445" i="6"/>
  <c r="B445" i="6"/>
  <c r="C429" i="6"/>
  <c r="H428" i="6"/>
  <c r="C428" i="6"/>
  <c r="C427" i="6"/>
  <c r="B427" i="6"/>
  <c r="C411" i="6"/>
  <c r="H410" i="6"/>
  <c r="C410" i="6"/>
  <c r="C409" i="6"/>
  <c r="B409" i="6"/>
  <c r="C393" i="6"/>
  <c r="H392" i="6"/>
  <c r="C392" i="6"/>
  <c r="C391" i="6"/>
  <c r="B391" i="6"/>
  <c r="C375" i="6"/>
  <c r="H374" i="6"/>
  <c r="C374" i="6"/>
  <c r="C373" i="6"/>
  <c r="B373" i="6"/>
  <c r="C357" i="6"/>
  <c r="H356" i="6"/>
  <c r="C356" i="6"/>
  <c r="C355" i="6"/>
  <c r="B355" i="6"/>
  <c r="C339" i="6"/>
  <c r="H338" i="6"/>
  <c r="C338" i="6"/>
  <c r="C337" i="6"/>
  <c r="B337" i="6"/>
  <c r="C321" i="6"/>
  <c r="H320" i="6"/>
  <c r="C320" i="6"/>
  <c r="C319" i="6"/>
  <c r="B319" i="6"/>
  <c r="C303" i="6"/>
  <c r="H302" i="6"/>
  <c r="C302" i="6"/>
  <c r="C301" i="6"/>
  <c r="B301" i="6"/>
  <c r="C285" i="6"/>
  <c r="H284" i="6"/>
  <c r="C284" i="6"/>
  <c r="C283" i="6"/>
  <c r="B283" i="6"/>
  <c r="C267" i="6"/>
  <c r="H266" i="6"/>
  <c r="C266" i="6"/>
  <c r="C265" i="6"/>
  <c r="B265" i="6"/>
  <c r="C249" i="6"/>
  <c r="H248" i="6"/>
  <c r="C248" i="6"/>
  <c r="C247" i="6"/>
  <c r="B247" i="6"/>
  <c r="C231" i="6"/>
  <c r="H230" i="6"/>
  <c r="C230" i="6"/>
  <c r="C229" i="6"/>
  <c r="B229" i="6"/>
  <c r="C213" i="6"/>
  <c r="H212" i="6"/>
  <c r="C212" i="6"/>
  <c r="C211" i="6"/>
  <c r="B211" i="6"/>
  <c r="C195" i="6"/>
  <c r="H194" i="6"/>
  <c r="C194" i="6"/>
  <c r="C193" i="6"/>
  <c r="B193" i="6"/>
  <c r="C177" i="6"/>
  <c r="H176" i="6"/>
  <c r="C176" i="6"/>
  <c r="C175" i="6"/>
  <c r="B175" i="6"/>
  <c r="C159" i="6"/>
  <c r="H158" i="6"/>
  <c r="C158" i="6"/>
  <c r="C157" i="6"/>
  <c r="B157" i="6"/>
  <c r="C141" i="6"/>
  <c r="H140" i="6"/>
  <c r="C140" i="6"/>
  <c r="C139" i="6"/>
  <c r="B139" i="6"/>
  <c r="C123" i="6"/>
  <c r="H122" i="6"/>
  <c r="C122" i="6"/>
  <c r="C121" i="6"/>
  <c r="B121" i="6"/>
  <c r="C105" i="6"/>
  <c r="H104" i="6"/>
  <c r="C104" i="6"/>
  <c r="C103" i="6"/>
  <c r="B103" i="6"/>
  <c r="C87" i="6"/>
  <c r="H86" i="6"/>
  <c r="C86" i="6"/>
  <c r="C85" i="6"/>
  <c r="B85" i="6"/>
  <c r="C69" i="6"/>
  <c r="H68" i="6"/>
  <c r="C68" i="6"/>
  <c r="C67" i="6"/>
  <c r="B67" i="6"/>
  <c r="C51" i="6"/>
  <c r="H50" i="6"/>
  <c r="C50" i="6"/>
  <c r="C49" i="6"/>
  <c r="B49" i="6"/>
  <c r="C33" i="6"/>
  <c r="H32" i="6"/>
  <c r="C32" i="6"/>
  <c r="C31" i="6"/>
  <c r="B31" i="6"/>
  <c r="L24" i="6"/>
  <c r="E727" i="6"/>
  <c r="E726" i="6"/>
  <c r="E725" i="6"/>
  <c r="E724" i="6"/>
  <c r="E723" i="6"/>
  <c r="E709" i="6"/>
  <c r="E708" i="6"/>
  <c r="E707" i="6"/>
  <c r="E706" i="6"/>
  <c r="E705" i="6"/>
  <c r="E691" i="6"/>
  <c r="E690" i="6"/>
  <c r="E689" i="6"/>
  <c r="E688" i="6"/>
  <c r="E687" i="6"/>
  <c r="E673" i="6"/>
  <c r="E672" i="6"/>
  <c r="E671" i="6"/>
  <c r="E670" i="6"/>
  <c r="E669" i="6"/>
  <c r="E655" i="6"/>
  <c r="E654" i="6"/>
  <c r="E653" i="6"/>
  <c r="E652" i="6"/>
  <c r="E651" i="6"/>
  <c r="E637" i="6"/>
  <c r="E636" i="6"/>
  <c r="E635" i="6"/>
  <c r="E634" i="6"/>
  <c r="E633" i="6"/>
  <c r="E619" i="6"/>
  <c r="E618" i="6"/>
  <c r="E617" i="6"/>
  <c r="E616" i="6"/>
  <c r="E615" i="6"/>
  <c r="E601" i="6"/>
  <c r="E600" i="6"/>
  <c r="E599" i="6"/>
  <c r="E598" i="6"/>
  <c r="E597" i="6"/>
  <c r="E583" i="6"/>
  <c r="E582" i="6"/>
  <c r="E581" i="6"/>
  <c r="E580" i="6"/>
  <c r="E579" i="6"/>
  <c r="E565" i="6"/>
  <c r="E564" i="6"/>
  <c r="E563" i="6"/>
  <c r="E562" i="6"/>
  <c r="E561" i="6"/>
  <c r="E547" i="6"/>
  <c r="E546" i="6"/>
  <c r="E545" i="6"/>
  <c r="E544" i="6"/>
  <c r="E543" i="6"/>
  <c r="E529" i="6"/>
  <c r="E528" i="6"/>
  <c r="E527" i="6"/>
  <c r="E526" i="6"/>
  <c r="E525" i="6"/>
  <c r="E511" i="6"/>
  <c r="E510" i="6"/>
  <c r="E509" i="6"/>
  <c r="E508" i="6"/>
  <c r="E507" i="6"/>
  <c r="E493" i="6"/>
  <c r="E492" i="6"/>
  <c r="E491" i="6"/>
  <c r="E490" i="6"/>
  <c r="E489" i="6"/>
  <c r="E475" i="6"/>
  <c r="E474" i="6"/>
  <c r="E473" i="6"/>
  <c r="E472" i="6"/>
  <c r="E471" i="6"/>
  <c r="E457" i="6"/>
  <c r="E456" i="6"/>
  <c r="E455" i="6"/>
  <c r="E454" i="6"/>
  <c r="E453" i="6"/>
  <c r="E439" i="6"/>
  <c r="E438" i="6"/>
  <c r="E437" i="6"/>
  <c r="E436" i="6"/>
  <c r="E435" i="6"/>
  <c r="E421" i="6"/>
  <c r="E420" i="6"/>
  <c r="E419" i="6"/>
  <c r="E418" i="6"/>
  <c r="E417" i="6"/>
  <c r="E403" i="6"/>
  <c r="E402" i="6"/>
  <c r="E401" i="6"/>
  <c r="E400" i="6"/>
  <c r="E399" i="6"/>
  <c r="E385" i="6"/>
  <c r="E384" i="6"/>
  <c r="E383" i="6"/>
  <c r="E382" i="6"/>
  <c r="E381" i="6"/>
  <c r="E367" i="6"/>
  <c r="E366" i="6"/>
  <c r="E365" i="6"/>
  <c r="E364" i="6"/>
  <c r="E363" i="6"/>
  <c r="E349" i="6"/>
  <c r="E348" i="6"/>
  <c r="E347" i="6"/>
  <c r="E346" i="6"/>
  <c r="E345" i="6"/>
  <c r="E331" i="6"/>
  <c r="E330" i="6"/>
  <c r="E329" i="6"/>
  <c r="E328" i="6"/>
  <c r="E327" i="6"/>
  <c r="E313" i="6"/>
  <c r="E312" i="6"/>
  <c r="E311" i="6"/>
  <c r="E310" i="6"/>
  <c r="E309" i="6"/>
  <c r="E295" i="6"/>
  <c r="E294" i="6"/>
  <c r="E293" i="6"/>
  <c r="E292" i="6"/>
  <c r="E291" i="6"/>
  <c r="E277" i="6"/>
  <c r="E276" i="6"/>
  <c r="E275" i="6"/>
  <c r="E274" i="6"/>
  <c r="E273" i="6"/>
  <c r="E259" i="6"/>
  <c r="E258" i="6"/>
  <c r="E257" i="6"/>
  <c r="E256" i="6"/>
  <c r="E255" i="6"/>
  <c r="E241" i="6"/>
  <c r="E240" i="6"/>
  <c r="E239" i="6"/>
  <c r="E238" i="6"/>
  <c r="E237" i="6"/>
  <c r="E223" i="6"/>
  <c r="E222" i="6"/>
  <c r="E221" i="6"/>
  <c r="E220" i="6"/>
  <c r="E219" i="6"/>
  <c r="E205" i="6"/>
  <c r="E204" i="6"/>
  <c r="E203" i="6"/>
  <c r="E202" i="6"/>
  <c r="E201" i="6"/>
  <c r="E187" i="6"/>
  <c r="E186" i="6"/>
  <c r="E185" i="6"/>
  <c r="E184" i="6"/>
  <c r="E183" i="6"/>
  <c r="E169" i="6"/>
  <c r="E168" i="6"/>
  <c r="E167" i="6"/>
  <c r="E166" i="6"/>
  <c r="E165" i="6"/>
  <c r="E151" i="6"/>
  <c r="E150" i="6"/>
  <c r="E149" i="6"/>
  <c r="E148" i="6"/>
  <c r="E147" i="6"/>
  <c r="E133" i="6"/>
  <c r="E132" i="6"/>
  <c r="E131" i="6"/>
  <c r="E130" i="6"/>
  <c r="E129" i="6"/>
  <c r="E115" i="6"/>
  <c r="E114" i="6"/>
  <c r="E113" i="6"/>
  <c r="E112" i="6"/>
  <c r="E111" i="6"/>
  <c r="E97" i="6"/>
  <c r="E96" i="6"/>
  <c r="E95" i="6"/>
  <c r="E94" i="6"/>
  <c r="E93" i="6"/>
  <c r="E79" i="6"/>
  <c r="E78" i="6"/>
  <c r="E77" i="6"/>
  <c r="E76" i="6"/>
  <c r="E75" i="6"/>
  <c r="E61" i="6"/>
  <c r="E60" i="6"/>
  <c r="E59" i="6"/>
  <c r="E58" i="6"/>
  <c r="E57" i="6"/>
  <c r="E43" i="6"/>
  <c r="E42" i="6"/>
  <c r="E41" i="6"/>
  <c r="E40" i="6"/>
  <c r="E39" i="6"/>
  <c r="E25" i="6"/>
  <c r="E24" i="6"/>
  <c r="E23" i="6"/>
  <c r="E22" i="6"/>
  <c r="E21" i="6"/>
  <c r="G752" i="1"/>
  <c r="E752" i="1"/>
  <c r="E751" i="1"/>
  <c r="L49" i="1"/>
  <c r="L67" i="1"/>
  <c r="E753" i="1"/>
  <c r="L753" i="1"/>
  <c r="L752" i="1"/>
  <c r="L751" i="1"/>
  <c r="B751" i="1"/>
  <c r="L749" i="1"/>
  <c r="L748" i="1"/>
  <c r="F748" i="1"/>
  <c r="D749" i="1" s="1"/>
  <c r="L747" i="1"/>
  <c r="L746" i="1"/>
  <c r="E746" i="1"/>
  <c r="D746" i="1"/>
  <c r="C746" i="1"/>
  <c r="B746" i="1"/>
  <c r="L745" i="1"/>
  <c r="L744" i="1"/>
  <c r="J741" i="1"/>
  <c r="L739" i="1"/>
  <c r="B31" i="1"/>
  <c r="E730" i="6"/>
  <c r="D730" i="6"/>
  <c r="C730" i="6"/>
  <c r="B730" i="6"/>
  <c r="E728" i="6"/>
  <c r="D728" i="6"/>
  <c r="C728" i="6"/>
  <c r="B728" i="6"/>
  <c r="B727" i="6"/>
  <c r="B726" i="6"/>
  <c r="B725" i="6"/>
  <c r="B724" i="6"/>
  <c r="B723" i="6"/>
  <c r="J723" i="6" s="1"/>
  <c r="E712" i="6"/>
  <c r="D712" i="6"/>
  <c r="C712" i="6"/>
  <c r="B712" i="6"/>
  <c r="F712" i="6" s="1"/>
  <c r="E710" i="6"/>
  <c r="D710" i="6"/>
  <c r="C710" i="6"/>
  <c r="B710" i="6"/>
  <c r="B716" i="6" s="1"/>
  <c r="B717" i="6" s="1"/>
  <c r="B709" i="6"/>
  <c r="B708" i="6"/>
  <c r="B707" i="6"/>
  <c r="B706" i="6"/>
  <c r="B705" i="6"/>
  <c r="E694" i="6"/>
  <c r="D694" i="6"/>
  <c r="C694" i="6"/>
  <c r="B694" i="6"/>
  <c r="E692" i="6"/>
  <c r="D692" i="6"/>
  <c r="C692" i="6"/>
  <c r="B692" i="6"/>
  <c r="B691" i="6"/>
  <c r="B690" i="6"/>
  <c r="B689" i="6"/>
  <c r="B688" i="6"/>
  <c r="B687" i="6"/>
  <c r="E676" i="6"/>
  <c r="D676" i="6"/>
  <c r="C676" i="6"/>
  <c r="B676" i="6"/>
  <c r="E674" i="6"/>
  <c r="D674" i="6"/>
  <c r="C674" i="6"/>
  <c r="B674" i="6"/>
  <c r="B673" i="6"/>
  <c r="B672" i="6"/>
  <c r="B671" i="6"/>
  <c r="B670" i="6"/>
  <c r="B669" i="6"/>
  <c r="E658" i="6"/>
  <c r="D658" i="6"/>
  <c r="C658" i="6"/>
  <c r="B658" i="6"/>
  <c r="E656" i="6"/>
  <c r="D656" i="6"/>
  <c r="C656" i="6"/>
  <c r="B656" i="6"/>
  <c r="B655" i="6"/>
  <c r="B654" i="6"/>
  <c r="B653" i="6"/>
  <c r="B652" i="6"/>
  <c r="B651" i="6"/>
  <c r="J651" i="6" s="1"/>
  <c r="E640" i="6"/>
  <c r="D640" i="6"/>
  <c r="C640" i="6"/>
  <c r="B640" i="6"/>
  <c r="F640" i="6" s="1"/>
  <c r="E638" i="6"/>
  <c r="D638" i="6"/>
  <c r="C638" i="6"/>
  <c r="B638" i="6"/>
  <c r="B644" i="6" s="1"/>
  <c r="B645" i="6" s="1"/>
  <c r="B637" i="6"/>
  <c r="B636" i="6"/>
  <c r="B635" i="6"/>
  <c r="B634" i="6"/>
  <c r="B633" i="6"/>
  <c r="E622" i="6"/>
  <c r="D622" i="6"/>
  <c r="C622" i="6"/>
  <c r="B622" i="6"/>
  <c r="E620" i="6"/>
  <c r="D620" i="6"/>
  <c r="C620" i="6"/>
  <c r="B620" i="6"/>
  <c r="B619" i="6"/>
  <c r="B618" i="6"/>
  <c r="B617" i="6"/>
  <c r="B616" i="6"/>
  <c r="B615" i="6"/>
  <c r="E604" i="6"/>
  <c r="D604" i="6"/>
  <c r="C604" i="6"/>
  <c r="B604" i="6"/>
  <c r="E602" i="6"/>
  <c r="D602" i="6"/>
  <c r="C602" i="6"/>
  <c r="B602" i="6"/>
  <c r="B601" i="6"/>
  <c r="B600" i="6"/>
  <c r="B599" i="6"/>
  <c r="B598" i="6"/>
  <c r="B597" i="6"/>
  <c r="E586" i="6"/>
  <c r="D586" i="6"/>
  <c r="C586" i="6"/>
  <c r="B586" i="6"/>
  <c r="E584" i="6"/>
  <c r="D584" i="6"/>
  <c r="C584" i="6"/>
  <c r="B584" i="6"/>
  <c r="B590" i="6" s="1"/>
  <c r="B591" i="6" s="1"/>
  <c r="B583" i="6"/>
  <c r="B582" i="6"/>
  <c r="B581" i="6"/>
  <c r="B580" i="6"/>
  <c r="B579" i="6"/>
  <c r="J579" i="6" s="1"/>
  <c r="E568" i="6"/>
  <c r="D568" i="6"/>
  <c r="C568" i="6"/>
  <c r="B568" i="6"/>
  <c r="F568" i="6" s="1"/>
  <c r="E566" i="6"/>
  <c r="D566" i="6"/>
  <c r="C566" i="6"/>
  <c r="B566" i="6"/>
  <c r="B572" i="6" s="1"/>
  <c r="B573" i="6" s="1"/>
  <c r="B565" i="6"/>
  <c r="B564" i="6"/>
  <c r="B563" i="6"/>
  <c r="B562" i="6"/>
  <c r="B561" i="6"/>
  <c r="E550" i="6"/>
  <c r="D550" i="6"/>
  <c r="C550" i="6"/>
  <c r="B550" i="6"/>
  <c r="E548" i="6"/>
  <c r="D548" i="6"/>
  <c r="C548" i="6"/>
  <c r="B548" i="6"/>
  <c r="B554" i="6" s="1"/>
  <c r="B555" i="6" s="1"/>
  <c r="B547" i="6"/>
  <c r="B546" i="6"/>
  <c r="B545" i="6"/>
  <c r="B544" i="6"/>
  <c r="B543" i="6"/>
  <c r="E532" i="6"/>
  <c r="D532" i="6"/>
  <c r="C532" i="6"/>
  <c r="B532" i="6"/>
  <c r="E530" i="6"/>
  <c r="D530" i="6"/>
  <c r="C530" i="6"/>
  <c r="B530" i="6"/>
  <c r="B536" i="6" s="1"/>
  <c r="B537" i="6" s="1"/>
  <c r="B529" i="6"/>
  <c r="B528" i="6"/>
  <c r="B527" i="6"/>
  <c r="B526" i="6"/>
  <c r="B525" i="6"/>
  <c r="E514" i="6"/>
  <c r="D514" i="6"/>
  <c r="C514" i="6"/>
  <c r="B514" i="6"/>
  <c r="E512" i="6"/>
  <c r="D512" i="6"/>
  <c r="C512" i="6"/>
  <c r="B512" i="6"/>
  <c r="B518" i="6" s="1"/>
  <c r="B519" i="6" s="1"/>
  <c r="B511" i="6"/>
  <c r="B510" i="6"/>
  <c r="B509" i="6"/>
  <c r="B508" i="6"/>
  <c r="B507" i="6"/>
  <c r="J507" i="6" s="1"/>
  <c r="E496" i="6"/>
  <c r="D496" i="6"/>
  <c r="C496" i="6"/>
  <c r="B496" i="6"/>
  <c r="F496" i="6" s="1"/>
  <c r="E494" i="6"/>
  <c r="D494" i="6"/>
  <c r="C494" i="6"/>
  <c r="B494" i="6"/>
  <c r="B500" i="6" s="1"/>
  <c r="B501" i="6" s="1"/>
  <c r="B493" i="6"/>
  <c r="B492" i="6"/>
  <c r="B491" i="6"/>
  <c r="B490" i="6"/>
  <c r="B489" i="6"/>
  <c r="E478" i="6"/>
  <c r="D478" i="6"/>
  <c r="C478" i="6"/>
  <c r="B478" i="6"/>
  <c r="E476" i="6"/>
  <c r="D476" i="6"/>
  <c r="C476" i="6"/>
  <c r="B476" i="6"/>
  <c r="B475" i="6"/>
  <c r="B474" i="6"/>
  <c r="B473" i="6"/>
  <c r="B472" i="6"/>
  <c r="B471" i="6"/>
  <c r="E460" i="6"/>
  <c r="D460" i="6"/>
  <c r="C460" i="6"/>
  <c r="B460" i="6"/>
  <c r="E458" i="6"/>
  <c r="D458" i="6"/>
  <c r="C458" i="6"/>
  <c r="B458" i="6"/>
  <c r="B457" i="6"/>
  <c r="B456" i="6"/>
  <c r="B455" i="6"/>
  <c r="B454" i="6"/>
  <c r="B453" i="6"/>
  <c r="E442" i="6"/>
  <c r="D442" i="6"/>
  <c r="C442" i="6"/>
  <c r="B442" i="6"/>
  <c r="E440" i="6"/>
  <c r="D440" i="6"/>
  <c r="C440" i="6"/>
  <c r="B440" i="6"/>
  <c r="B446" i="6" s="1"/>
  <c r="B447" i="6" s="1"/>
  <c r="B439" i="6"/>
  <c r="B438" i="6"/>
  <c r="B437" i="6"/>
  <c r="B436" i="6"/>
  <c r="B435" i="6"/>
  <c r="J435" i="6" s="1"/>
  <c r="E424" i="6"/>
  <c r="D424" i="6"/>
  <c r="C424" i="6"/>
  <c r="B424" i="6"/>
  <c r="F424" i="6" s="1"/>
  <c r="E422" i="6"/>
  <c r="D422" i="6"/>
  <c r="C422" i="6"/>
  <c r="B422" i="6"/>
  <c r="B421" i="6"/>
  <c r="B420" i="6"/>
  <c r="B419" i="6"/>
  <c r="B418" i="6"/>
  <c r="B417" i="6"/>
  <c r="E406" i="6"/>
  <c r="D406" i="6"/>
  <c r="C406" i="6"/>
  <c r="B406" i="6"/>
  <c r="E404" i="6"/>
  <c r="D404" i="6"/>
  <c r="C404" i="6"/>
  <c r="B404" i="6"/>
  <c r="B403" i="6"/>
  <c r="B402" i="6"/>
  <c r="B401" i="6"/>
  <c r="B400" i="6"/>
  <c r="B399" i="6"/>
  <c r="E388" i="6"/>
  <c r="D388" i="6"/>
  <c r="C388" i="6"/>
  <c r="B388" i="6"/>
  <c r="E386" i="6"/>
  <c r="D386" i="6"/>
  <c r="C386" i="6"/>
  <c r="B386" i="6"/>
  <c r="B385" i="6"/>
  <c r="B384" i="6"/>
  <c r="B383" i="6"/>
  <c r="B382" i="6"/>
  <c r="B381" i="6"/>
  <c r="E370" i="6"/>
  <c r="D370" i="6"/>
  <c r="C370" i="6"/>
  <c r="B370" i="6"/>
  <c r="E368" i="6"/>
  <c r="D368" i="6"/>
  <c r="C368" i="6"/>
  <c r="B368" i="6"/>
  <c r="B367" i="6"/>
  <c r="B366" i="6"/>
  <c r="B365" i="6"/>
  <c r="B364" i="6"/>
  <c r="B363" i="6"/>
  <c r="J363" i="6" s="1"/>
  <c r="E352" i="6"/>
  <c r="D352" i="6"/>
  <c r="C352" i="6"/>
  <c r="B352" i="6"/>
  <c r="F352" i="6" s="1"/>
  <c r="E350" i="6"/>
  <c r="D350" i="6"/>
  <c r="C350" i="6"/>
  <c r="B350" i="6"/>
  <c r="B356" i="6" s="1"/>
  <c r="B357" i="6" s="1"/>
  <c r="B349" i="6"/>
  <c r="B348" i="6"/>
  <c r="B347" i="6"/>
  <c r="B346" i="6"/>
  <c r="B345" i="6"/>
  <c r="E334" i="6"/>
  <c r="D334" i="6"/>
  <c r="C334" i="6"/>
  <c r="B334" i="6"/>
  <c r="E332" i="6"/>
  <c r="D332" i="6"/>
  <c r="C332" i="6"/>
  <c r="B332" i="6"/>
  <c r="B331" i="6"/>
  <c r="B330" i="6"/>
  <c r="B329" i="6"/>
  <c r="B328" i="6"/>
  <c r="B327" i="6"/>
  <c r="E316" i="6"/>
  <c r="D316" i="6"/>
  <c r="C316" i="6"/>
  <c r="B316" i="6"/>
  <c r="E314" i="6"/>
  <c r="D314" i="6"/>
  <c r="C314" i="6"/>
  <c r="B314" i="6"/>
  <c r="B313" i="6"/>
  <c r="B312" i="6"/>
  <c r="B311" i="6"/>
  <c r="B310" i="6"/>
  <c r="B309" i="6"/>
  <c r="E298" i="6"/>
  <c r="D298" i="6"/>
  <c r="C298" i="6"/>
  <c r="B298" i="6"/>
  <c r="E296" i="6"/>
  <c r="D296" i="6"/>
  <c r="C296" i="6"/>
  <c r="B296" i="6"/>
  <c r="B295" i="6"/>
  <c r="B294" i="6"/>
  <c r="B293" i="6"/>
  <c r="B292" i="6"/>
  <c r="B291" i="6"/>
  <c r="E280" i="6"/>
  <c r="D280" i="6"/>
  <c r="C280" i="6"/>
  <c r="B280" i="6"/>
  <c r="F280" i="6" s="1"/>
  <c r="E278" i="6"/>
  <c r="D278" i="6"/>
  <c r="C278" i="6"/>
  <c r="B278" i="6"/>
  <c r="B284" i="6" s="1"/>
  <c r="B285" i="6" s="1"/>
  <c r="B277" i="6"/>
  <c r="B276" i="6"/>
  <c r="B275" i="6"/>
  <c r="B274" i="6"/>
  <c r="B273" i="6"/>
  <c r="E262" i="6"/>
  <c r="D262" i="6"/>
  <c r="C262" i="6"/>
  <c r="B262" i="6"/>
  <c r="E260" i="6"/>
  <c r="D260" i="6"/>
  <c r="C260" i="6"/>
  <c r="B260" i="6"/>
  <c r="B259" i="6"/>
  <c r="B258" i="6"/>
  <c r="B257" i="6"/>
  <c r="B256" i="6"/>
  <c r="B255" i="6"/>
  <c r="E244" i="6"/>
  <c r="D244" i="6"/>
  <c r="C244" i="6"/>
  <c r="B244" i="6"/>
  <c r="E242" i="6"/>
  <c r="D242" i="6"/>
  <c r="C242" i="6"/>
  <c r="B242" i="6"/>
  <c r="B241" i="6"/>
  <c r="B240" i="6"/>
  <c r="B239" i="6"/>
  <c r="B238" i="6"/>
  <c r="B237" i="6"/>
  <c r="E226" i="6"/>
  <c r="D226" i="6"/>
  <c r="C226" i="6"/>
  <c r="B226" i="6"/>
  <c r="E224" i="6"/>
  <c r="D224" i="6"/>
  <c r="C224" i="6"/>
  <c r="B224" i="6"/>
  <c r="B223" i="6"/>
  <c r="B222" i="6"/>
  <c r="B221" i="6"/>
  <c r="B220" i="6"/>
  <c r="B219" i="6"/>
  <c r="J219" i="6" s="1"/>
  <c r="E208" i="6"/>
  <c r="D208" i="6"/>
  <c r="C208" i="6"/>
  <c r="B208" i="6"/>
  <c r="F208" i="6" s="1"/>
  <c r="E206" i="6"/>
  <c r="D206" i="6"/>
  <c r="C206" i="6"/>
  <c r="B206" i="6"/>
  <c r="B212" i="6" s="1"/>
  <c r="B213" i="6" s="1"/>
  <c r="B205" i="6"/>
  <c r="B204" i="6"/>
  <c r="B203" i="6"/>
  <c r="B202" i="6"/>
  <c r="B201" i="6"/>
  <c r="E190" i="6"/>
  <c r="D190" i="6"/>
  <c r="C190" i="6"/>
  <c r="B190" i="6"/>
  <c r="E188" i="6"/>
  <c r="D188" i="6"/>
  <c r="C188" i="6"/>
  <c r="B188" i="6"/>
  <c r="B187" i="6"/>
  <c r="B186" i="6"/>
  <c r="B185" i="6"/>
  <c r="B184" i="6"/>
  <c r="B183" i="6"/>
  <c r="E172" i="6"/>
  <c r="D172" i="6"/>
  <c r="C172" i="6"/>
  <c r="B172" i="6"/>
  <c r="E170" i="6"/>
  <c r="D170" i="6"/>
  <c r="C170" i="6"/>
  <c r="B170" i="6"/>
  <c r="B176" i="6" s="1"/>
  <c r="B177" i="6" s="1"/>
  <c r="B169" i="6"/>
  <c r="B168" i="6"/>
  <c r="B167" i="6"/>
  <c r="B166" i="6"/>
  <c r="B165" i="6"/>
  <c r="E154" i="6"/>
  <c r="D154" i="6"/>
  <c r="C154" i="6"/>
  <c r="B154" i="6"/>
  <c r="E152" i="6"/>
  <c r="D152" i="6"/>
  <c r="C152" i="6"/>
  <c r="B152" i="6"/>
  <c r="B158" i="6" s="1"/>
  <c r="B159" i="6" s="1"/>
  <c r="B151" i="6"/>
  <c r="B150" i="6"/>
  <c r="B149" i="6"/>
  <c r="B148" i="6"/>
  <c r="B147" i="6"/>
  <c r="J147" i="6" s="1"/>
  <c r="E136" i="6"/>
  <c r="D136" i="6"/>
  <c r="C136" i="6"/>
  <c r="B136" i="6"/>
  <c r="F136" i="6" s="1"/>
  <c r="E134" i="6"/>
  <c r="D134" i="6"/>
  <c r="C134" i="6"/>
  <c r="B134" i="6"/>
  <c r="B140" i="6" s="1"/>
  <c r="B141" i="6" s="1"/>
  <c r="B133" i="6"/>
  <c r="B132" i="6"/>
  <c r="B131" i="6"/>
  <c r="B130" i="6"/>
  <c r="B129" i="6"/>
  <c r="E118" i="6"/>
  <c r="D118" i="6"/>
  <c r="C118" i="6"/>
  <c r="B118" i="6"/>
  <c r="E116" i="6"/>
  <c r="D116" i="6"/>
  <c r="C116" i="6"/>
  <c r="B116" i="6"/>
  <c r="B122" i="6" s="1"/>
  <c r="B123" i="6" s="1"/>
  <c r="B115" i="6"/>
  <c r="B114" i="6"/>
  <c r="B113" i="6"/>
  <c r="B112" i="6"/>
  <c r="B111" i="6"/>
  <c r="E100" i="6"/>
  <c r="D100" i="6"/>
  <c r="C100" i="6"/>
  <c r="B100" i="6"/>
  <c r="E98" i="6"/>
  <c r="D98" i="6"/>
  <c r="C98" i="6"/>
  <c r="B98" i="6"/>
  <c r="B104" i="6" s="1"/>
  <c r="B105" i="6" s="1"/>
  <c r="B97" i="6"/>
  <c r="B96" i="6"/>
  <c r="B95" i="6"/>
  <c r="B94" i="6"/>
  <c r="B93" i="6"/>
  <c r="E82" i="6"/>
  <c r="D82" i="6"/>
  <c r="C82" i="6"/>
  <c r="B82" i="6"/>
  <c r="E80" i="6"/>
  <c r="D80" i="6"/>
  <c r="C80" i="6"/>
  <c r="B80" i="6"/>
  <c r="B86" i="6" s="1"/>
  <c r="B87" i="6" s="1"/>
  <c r="B79" i="6"/>
  <c r="B78" i="6"/>
  <c r="B77" i="6"/>
  <c r="B76" i="6"/>
  <c r="B75" i="6"/>
  <c r="J75" i="6" s="1"/>
  <c r="E64" i="6"/>
  <c r="D64" i="6"/>
  <c r="C64" i="6"/>
  <c r="B64" i="6"/>
  <c r="F64" i="6" s="1"/>
  <c r="E62" i="6"/>
  <c r="D62" i="6"/>
  <c r="C62" i="6"/>
  <c r="B62" i="6"/>
  <c r="B68" i="6" s="1"/>
  <c r="B69" i="6" s="1"/>
  <c r="B61" i="6"/>
  <c r="B60" i="6"/>
  <c r="B59" i="6"/>
  <c r="B58" i="6"/>
  <c r="B57" i="6"/>
  <c r="E46" i="6"/>
  <c r="D46" i="6"/>
  <c r="C46" i="6"/>
  <c r="B46" i="6"/>
  <c r="E44" i="6"/>
  <c r="D44" i="6"/>
  <c r="C44" i="6"/>
  <c r="B44" i="6"/>
  <c r="B43" i="6"/>
  <c r="B42" i="6"/>
  <c r="B41" i="6"/>
  <c r="B40" i="6"/>
  <c r="B39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19" i="6"/>
  <c r="L33" i="6"/>
  <c r="L32" i="6"/>
  <c r="L31" i="6"/>
  <c r="L30" i="6"/>
  <c r="L29" i="6"/>
  <c r="L28" i="6"/>
  <c r="L27" i="6"/>
  <c r="L26" i="6"/>
  <c r="L25" i="6"/>
  <c r="L23" i="6"/>
  <c r="A37" i="6"/>
  <c r="B37" i="6"/>
  <c r="C28" i="6"/>
  <c r="C10" i="6" s="1"/>
  <c r="D28" i="6"/>
  <c r="E28" i="6"/>
  <c r="B28" i="6"/>
  <c r="B22" i="6"/>
  <c r="B23" i="6"/>
  <c r="B24" i="6"/>
  <c r="B25" i="6"/>
  <c r="B21" i="6"/>
  <c r="J21" i="6" s="1"/>
  <c r="B721" i="6"/>
  <c r="A721" i="6"/>
  <c r="B703" i="6"/>
  <c r="A703" i="6"/>
  <c r="B685" i="6"/>
  <c r="A685" i="6"/>
  <c r="B667" i="6"/>
  <c r="A667" i="6"/>
  <c r="B649" i="6"/>
  <c r="A649" i="6"/>
  <c r="B631" i="6"/>
  <c r="A631" i="6"/>
  <c r="B613" i="6"/>
  <c r="A613" i="6"/>
  <c r="J597" i="6"/>
  <c r="B595" i="6"/>
  <c r="A595" i="6"/>
  <c r="B577" i="6"/>
  <c r="A577" i="6"/>
  <c r="B559" i="6"/>
  <c r="A559" i="6"/>
  <c r="B541" i="6"/>
  <c r="A541" i="6"/>
  <c r="B523" i="6"/>
  <c r="A523" i="6"/>
  <c r="B505" i="6"/>
  <c r="A505" i="6"/>
  <c r="B487" i="6"/>
  <c r="A487" i="6"/>
  <c r="J471" i="6"/>
  <c r="B469" i="6"/>
  <c r="A469" i="6"/>
  <c r="B451" i="6"/>
  <c r="A451" i="6"/>
  <c r="B433" i="6"/>
  <c r="A433" i="6"/>
  <c r="B415" i="6"/>
  <c r="A415" i="6"/>
  <c r="J399" i="6"/>
  <c r="B397" i="6"/>
  <c r="A397" i="6"/>
  <c r="B379" i="6"/>
  <c r="A379" i="6"/>
  <c r="B361" i="6"/>
  <c r="A361" i="6"/>
  <c r="B343" i="6"/>
  <c r="A343" i="6"/>
  <c r="B325" i="6"/>
  <c r="A325" i="6"/>
  <c r="B307" i="6"/>
  <c r="A307" i="6"/>
  <c r="J291" i="6"/>
  <c r="B289" i="6"/>
  <c r="A289" i="6"/>
  <c r="B271" i="6"/>
  <c r="A271" i="6"/>
  <c r="B253" i="6"/>
  <c r="A253" i="6"/>
  <c r="B235" i="6"/>
  <c r="A235" i="6"/>
  <c r="B217" i="6"/>
  <c r="A217" i="6"/>
  <c r="B199" i="6"/>
  <c r="A199" i="6"/>
  <c r="B181" i="6"/>
  <c r="A181" i="6"/>
  <c r="B163" i="6"/>
  <c r="A163" i="6"/>
  <c r="B145" i="6"/>
  <c r="A145" i="6"/>
  <c r="B127" i="6"/>
  <c r="A127" i="6"/>
  <c r="B109" i="6"/>
  <c r="A109" i="6"/>
  <c r="B91" i="6"/>
  <c r="A91" i="6"/>
  <c r="B73" i="6"/>
  <c r="A73" i="6"/>
  <c r="B55" i="6"/>
  <c r="A55" i="6"/>
  <c r="L35" i="6"/>
  <c r="L53" i="6" s="1"/>
  <c r="L71" i="6" s="1"/>
  <c r="L89" i="6" s="1"/>
  <c r="L107" i="6" s="1"/>
  <c r="L125" i="6" s="1"/>
  <c r="L143" i="6" s="1"/>
  <c r="L161" i="6" s="1"/>
  <c r="L179" i="6" s="1"/>
  <c r="L197" i="6" s="1"/>
  <c r="L215" i="6" s="1"/>
  <c r="L233" i="6" s="1"/>
  <c r="L251" i="6" s="1"/>
  <c r="L269" i="6" s="1"/>
  <c r="L287" i="6" s="1"/>
  <c r="L305" i="6" s="1"/>
  <c r="L323" i="6" s="1"/>
  <c r="L341" i="6" s="1"/>
  <c r="L359" i="6" s="1"/>
  <c r="L377" i="6" s="1"/>
  <c r="L395" i="6" s="1"/>
  <c r="L413" i="6" s="1"/>
  <c r="L431" i="6" s="1"/>
  <c r="L449" i="6" s="1"/>
  <c r="L467" i="6" s="1"/>
  <c r="L485" i="6" s="1"/>
  <c r="L503" i="6" s="1"/>
  <c r="L521" i="6" s="1"/>
  <c r="L539" i="6" s="1"/>
  <c r="L557" i="6" s="1"/>
  <c r="L575" i="6" s="1"/>
  <c r="L593" i="6" s="1"/>
  <c r="L611" i="6" s="1"/>
  <c r="L629" i="6" s="1"/>
  <c r="L647" i="6" s="1"/>
  <c r="L665" i="6" s="1"/>
  <c r="L683" i="6" s="1"/>
  <c r="L701" i="6" s="1"/>
  <c r="L719" i="6" s="1"/>
  <c r="L737" i="6" s="1"/>
  <c r="L34" i="6"/>
  <c r="L52" i="6" s="1"/>
  <c r="L70" i="6" s="1"/>
  <c r="L88" i="6" s="1"/>
  <c r="L106" i="6" s="1"/>
  <c r="L124" i="6" s="1"/>
  <c r="L142" i="6" s="1"/>
  <c r="L160" i="6" s="1"/>
  <c r="L178" i="6" s="1"/>
  <c r="L196" i="6" s="1"/>
  <c r="L214" i="6" s="1"/>
  <c r="L232" i="6" s="1"/>
  <c r="L250" i="6" s="1"/>
  <c r="L268" i="6" s="1"/>
  <c r="L286" i="6" s="1"/>
  <c r="L304" i="6" s="1"/>
  <c r="L322" i="6" s="1"/>
  <c r="L340" i="6" s="1"/>
  <c r="L358" i="6" s="1"/>
  <c r="L376" i="6" s="1"/>
  <c r="L394" i="6" s="1"/>
  <c r="L412" i="6" s="1"/>
  <c r="L430" i="6" s="1"/>
  <c r="L448" i="6" s="1"/>
  <c r="L466" i="6" s="1"/>
  <c r="L484" i="6" s="1"/>
  <c r="L502" i="6" s="1"/>
  <c r="L520" i="6" s="1"/>
  <c r="L538" i="6" s="1"/>
  <c r="L556" i="6" s="1"/>
  <c r="L574" i="6" s="1"/>
  <c r="L592" i="6" s="1"/>
  <c r="L610" i="6" s="1"/>
  <c r="L628" i="6" s="1"/>
  <c r="L646" i="6" s="1"/>
  <c r="L664" i="6" s="1"/>
  <c r="L682" i="6" s="1"/>
  <c r="L700" i="6" s="1"/>
  <c r="L718" i="6" s="1"/>
  <c r="L736" i="6" s="1"/>
  <c r="F28" i="6"/>
  <c r="E29" i="6" s="1"/>
  <c r="E26" i="6"/>
  <c r="D26" i="6"/>
  <c r="C26" i="6"/>
  <c r="B26" i="6"/>
  <c r="B32" i="6" s="1"/>
  <c r="B33" i="6" s="1"/>
  <c r="L22" i="6"/>
  <c r="L21" i="6"/>
  <c r="L20" i="6"/>
  <c r="B19" i="6"/>
  <c r="A19" i="6"/>
  <c r="B13" i="6"/>
  <c r="B10" i="6"/>
  <c r="E8" i="6"/>
  <c r="D8" i="6"/>
  <c r="C8" i="6"/>
  <c r="B8" i="6"/>
  <c r="A1" i="6"/>
  <c r="B67" i="1"/>
  <c r="F64" i="1"/>
  <c r="E62" i="1"/>
  <c r="D62" i="1"/>
  <c r="C62" i="1"/>
  <c r="B62" i="1"/>
  <c r="B49" i="1"/>
  <c r="F46" i="1"/>
  <c r="D47" i="1" s="1"/>
  <c r="E44" i="1"/>
  <c r="D44" i="1"/>
  <c r="C44" i="1"/>
  <c r="B44" i="1"/>
  <c r="B50" i="1" s="1"/>
  <c r="B51" i="1" s="1"/>
  <c r="B13" i="1"/>
  <c r="E8" i="1"/>
  <c r="D8" i="1"/>
  <c r="C8" i="1"/>
  <c r="B8" i="1"/>
  <c r="C26" i="1"/>
  <c r="D26" i="1"/>
  <c r="E26" i="1"/>
  <c r="B26" i="1"/>
  <c r="F28" i="1"/>
  <c r="B29" i="1" s="1"/>
  <c r="C10" i="1"/>
  <c r="D10" i="1"/>
  <c r="E10" i="1"/>
  <c r="B10" i="1"/>
  <c r="L735" i="1"/>
  <c r="L734" i="1"/>
  <c r="L733" i="1"/>
  <c r="L731" i="1"/>
  <c r="L730" i="1"/>
  <c r="L729" i="1"/>
  <c r="L728" i="1"/>
  <c r="L727" i="1"/>
  <c r="L726" i="1"/>
  <c r="J723" i="1"/>
  <c r="L721" i="1"/>
  <c r="B721" i="1"/>
  <c r="A721" i="1"/>
  <c r="L717" i="1"/>
  <c r="L716" i="1"/>
  <c r="L715" i="1"/>
  <c r="L713" i="1"/>
  <c r="L712" i="1"/>
  <c r="L711" i="1"/>
  <c r="L710" i="1"/>
  <c r="L709" i="1"/>
  <c r="L708" i="1"/>
  <c r="J705" i="1"/>
  <c r="L703" i="1"/>
  <c r="B703" i="1"/>
  <c r="A703" i="1"/>
  <c r="L699" i="1"/>
  <c r="L698" i="1"/>
  <c r="L697" i="1"/>
  <c r="L695" i="1"/>
  <c r="L694" i="1"/>
  <c r="L693" i="1"/>
  <c r="L692" i="1"/>
  <c r="L691" i="1"/>
  <c r="L690" i="1"/>
  <c r="J687" i="1"/>
  <c r="L685" i="1"/>
  <c r="B685" i="1"/>
  <c r="A685" i="1"/>
  <c r="L681" i="1"/>
  <c r="L680" i="1"/>
  <c r="L679" i="1"/>
  <c r="L677" i="1"/>
  <c r="L676" i="1"/>
  <c r="L675" i="1"/>
  <c r="L674" i="1"/>
  <c r="L673" i="1"/>
  <c r="L672" i="1"/>
  <c r="J669" i="1"/>
  <c r="L667" i="1"/>
  <c r="B667" i="1"/>
  <c r="A667" i="1"/>
  <c r="L663" i="1"/>
  <c r="L662" i="1"/>
  <c r="L661" i="1"/>
  <c r="L659" i="1"/>
  <c r="L658" i="1"/>
  <c r="L657" i="1"/>
  <c r="L656" i="1"/>
  <c r="L655" i="1"/>
  <c r="L654" i="1"/>
  <c r="J651" i="1"/>
  <c r="L649" i="1"/>
  <c r="B649" i="1"/>
  <c r="A649" i="1"/>
  <c r="L645" i="1"/>
  <c r="L644" i="1"/>
  <c r="L643" i="1"/>
  <c r="L641" i="1"/>
  <c r="L640" i="1"/>
  <c r="L639" i="1"/>
  <c r="L638" i="1"/>
  <c r="L637" i="1"/>
  <c r="L636" i="1"/>
  <c r="J633" i="1"/>
  <c r="L631" i="1"/>
  <c r="B631" i="1"/>
  <c r="A631" i="1"/>
  <c r="L627" i="1"/>
  <c r="L626" i="1"/>
  <c r="L625" i="1"/>
  <c r="L623" i="1"/>
  <c r="L622" i="1"/>
  <c r="L621" i="1"/>
  <c r="L620" i="1"/>
  <c r="L619" i="1"/>
  <c r="L618" i="1"/>
  <c r="J615" i="1"/>
  <c r="L613" i="1"/>
  <c r="B613" i="1"/>
  <c r="A613" i="1"/>
  <c r="L609" i="1"/>
  <c r="L608" i="1"/>
  <c r="L607" i="1"/>
  <c r="L605" i="1"/>
  <c r="L604" i="1"/>
  <c r="L603" i="1"/>
  <c r="L602" i="1"/>
  <c r="L601" i="1"/>
  <c r="L600" i="1"/>
  <c r="J597" i="1"/>
  <c r="L595" i="1"/>
  <c r="B595" i="1"/>
  <c r="A595" i="1"/>
  <c r="L591" i="1"/>
  <c r="L590" i="1"/>
  <c r="L589" i="1"/>
  <c r="L587" i="1"/>
  <c r="L586" i="1"/>
  <c r="L585" i="1"/>
  <c r="L584" i="1"/>
  <c r="L583" i="1"/>
  <c r="L582" i="1"/>
  <c r="J579" i="1"/>
  <c r="L577" i="1"/>
  <c r="B577" i="1"/>
  <c r="A577" i="1"/>
  <c r="L573" i="1"/>
  <c r="L572" i="1"/>
  <c r="L571" i="1"/>
  <c r="L569" i="1"/>
  <c r="L568" i="1"/>
  <c r="L567" i="1"/>
  <c r="L566" i="1"/>
  <c r="L565" i="1"/>
  <c r="L564" i="1"/>
  <c r="J561" i="1"/>
  <c r="L559" i="1"/>
  <c r="B559" i="1"/>
  <c r="A559" i="1"/>
  <c r="L555" i="1"/>
  <c r="L554" i="1"/>
  <c r="L553" i="1"/>
  <c r="L551" i="1"/>
  <c r="L550" i="1"/>
  <c r="L549" i="1"/>
  <c r="L548" i="1"/>
  <c r="L547" i="1"/>
  <c r="L546" i="1"/>
  <c r="J543" i="1"/>
  <c r="L541" i="1"/>
  <c r="B541" i="1"/>
  <c r="A541" i="1"/>
  <c r="L537" i="1"/>
  <c r="L536" i="1"/>
  <c r="L535" i="1"/>
  <c r="L533" i="1"/>
  <c r="L532" i="1"/>
  <c r="L531" i="1"/>
  <c r="L530" i="1"/>
  <c r="L529" i="1"/>
  <c r="L528" i="1"/>
  <c r="J525" i="1"/>
  <c r="L523" i="1"/>
  <c r="B523" i="1"/>
  <c r="A523" i="1"/>
  <c r="L519" i="1"/>
  <c r="L518" i="1"/>
  <c r="L517" i="1"/>
  <c r="L515" i="1"/>
  <c r="L514" i="1"/>
  <c r="L513" i="1"/>
  <c r="L512" i="1"/>
  <c r="L511" i="1"/>
  <c r="L510" i="1"/>
  <c r="J507" i="1"/>
  <c r="L505" i="1"/>
  <c r="B505" i="1"/>
  <c r="A505" i="1"/>
  <c r="L501" i="1"/>
  <c r="L500" i="1"/>
  <c r="L499" i="1"/>
  <c r="L497" i="1"/>
  <c r="L496" i="1"/>
  <c r="L495" i="1"/>
  <c r="L494" i="1"/>
  <c r="L493" i="1"/>
  <c r="L492" i="1"/>
  <c r="J489" i="1"/>
  <c r="L487" i="1"/>
  <c r="B487" i="1"/>
  <c r="A487" i="1"/>
  <c r="L483" i="1"/>
  <c r="L482" i="1"/>
  <c r="L481" i="1"/>
  <c r="L479" i="1"/>
  <c r="L478" i="1"/>
  <c r="L477" i="1"/>
  <c r="L476" i="1"/>
  <c r="L475" i="1"/>
  <c r="L474" i="1"/>
  <c r="J471" i="1"/>
  <c r="L469" i="1"/>
  <c r="B469" i="1"/>
  <c r="A469" i="1"/>
  <c r="L465" i="1"/>
  <c r="L464" i="1"/>
  <c r="L463" i="1"/>
  <c r="L461" i="1"/>
  <c r="L460" i="1"/>
  <c r="L459" i="1"/>
  <c r="L458" i="1"/>
  <c r="L457" i="1"/>
  <c r="L456" i="1"/>
  <c r="J453" i="1"/>
  <c r="L451" i="1"/>
  <c r="B451" i="1"/>
  <c r="A451" i="1"/>
  <c r="L447" i="1"/>
  <c r="L446" i="1"/>
  <c r="L445" i="1"/>
  <c r="L443" i="1"/>
  <c r="L442" i="1"/>
  <c r="L441" i="1"/>
  <c r="L440" i="1"/>
  <c r="L439" i="1"/>
  <c r="L438" i="1"/>
  <c r="J435" i="1"/>
  <c r="L433" i="1"/>
  <c r="B433" i="1"/>
  <c r="A433" i="1"/>
  <c r="L429" i="1"/>
  <c r="L428" i="1"/>
  <c r="L427" i="1"/>
  <c r="L425" i="1"/>
  <c r="L424" i="1"/>
  <c r="L423" i="1"/>
  <c r="L422" i="1"/>
  <c r="L421" i="1"/>
  <c r="L420" i="1"/>
  <c r="J417" i="1"/>
  <c r="L415" i="1"/>
  <c r="B415" i="1"/>
  <c r="A415" i="1"/>
  <c r="L411" i="1"/>
  <c r="L410" i="1"/>
  <c r="L409" i="1"/>
  <c r="L407" i="1"/>
  <c r="L406" i="1"/>
  <c r="L405" i="1"/>
  <c r="L404" i="1"/>
  <c r="L403" i="1"/>
  <c r="L402" i="1"/>
  <c r="J399" i="1"/>
  <c r="L397" i="1"/>
  <c r="B397" i="1"/>
  <c r="A397" i="1"/>
  <c r="L393" i="1"/>
  <c r="L392" i="1"/>
  <c r="L391" i="1"/>
  <c r="L389" i="1"/>
  <c r="L388" i="1"/>
  <c r="L387" i="1"/>
  <c r="L386" i="1"/>
  <c r="L385" i="1"/>
  <c r="L384" i="1"/>
  <c r="J381" i="1"/>
  <c r="L379" i="1"/>
  <c r="B379" i="1"/>
  <c r="A379" i="1"/>
  <c r="L375" i="1"/>
  <c r="L374" i="1"/>
  <c r="L373" i="1"/>
  <c r="L371" i="1"/>
  <c r="L370" i="1"/>
  <c r="L369" i="1"/>
  <c r="L368" i="1"/>
  <c r="L367" i="1"/>
  <c r="L366" i="1"/>
  <c r="J363" i="1"/>
  <c r="L361" i="1"/>
  <c r="B361" i="1"/>
  <c r="A361" i="1"/>
  <c r="L357" i="1"/>
  <c r="L356" i="1"/>
  <c r="L355" i="1"/>
  <c r="L353" i="1"/>
  <c r="L352" i="1"/>
  <c r="L351" i="1"/>
  <c r="L350" i="1"/>
  <c r="L349" i="1"/>
  <c r="L348" i="1"/>
  <c r="J345" i="1"/>
  <c r="L343" i="1"/>
  <c r="B343" i="1"/>
  <c r="A343" i="1"/>
  <c r="L339" i="1"/>
  <c r="L338" i="1"/>
  <c r="L337" i="1"/>
  <c r="L335" i="1"/>
  <c r="L334" i="1"/>
  <c r="L333" i="1"/>
  <c r="L332" i="1"/>
  <c r="L331" i="1"/>
  <c r="L330" i="1"/>
  <c r="J327" i="1"/>
  <c r="L325" i="1"/>
  <c r="B325" i="1"/>
  <c r="A325" i="1"/>
  <c r="L321" i="1"/>
  <c r="L320" i="1"/>
  <c r="L319" i="1"/>
  <c r="L317" i="1"/>
  <c r="L316" i="1"/>
  <c r="L315" i="1"/>
  <c r="L314" i="1"/>
  <c r="L313" i="1"/>
  <c r="L312" i="1"/>
  <c r="J309" i="1"/>
  <c r="L307" i="1"/>
  <c r="B307" i="1"/>
  <c r="A307" i="1"/>
  <c r="L303" i="1"/>
  <c r="L302" i="1"/>
  <c r="L301" i="1"/>
  <c r="L299" i="1"/>
  <c r="L298" i="1"/>
  <c r="L297" i="1"/>
  <c r="L296" i="1"/>
  <c r="L295" i="1"/>
  <c r="L294" i="1"/>
  <c r="J291" i="1"/>
  <c r="L289" i="1"/>
  <c r="B289" i="1"/>
  <c r="A289" i="1"/>
  <c r="L285" i="1"/>
  <c r="L284" i="1"/>
  <c r="L283" i="1"/>
  <c r="L281" i="1"/>
  <c r="L280" i="1"/>
  <c r="L279" i="1"/>
  <c r="L278" i="1"/>
  <c r="L277" i="1"/>
  <c r="L276" i="1"/>
  <c r="J273" i="1"/>
  <c r="L271" i="1"/>
  <c r="B271" i="1"/>
  <c r="A271" i="1"/>
  <c r="L267" i="1"/>
  <c r="L266" i="1"/>
  <c r="L265" i="1"/>
  <c r="L263" i="1"/>
  <c r="L262" i="1"/>
  <c r="L261" i="1"/>
  <c r="L260" i="1"/>
  <c r="L259" i="1"/>
  <c r="L258" i="1"/>
  <c r="J255" i="1"/>
  <c r="L253" i="1"/>
  <c r="B253" i="1"/>
  <c r="A253" i="1"/>
  <c r="L249" i="1"/>
  <c r="L248" i="1"/>
  <c r="L247" i="1"/>
  <c r="L245" i="1"/>
  <c r="L244" i="1"/>
  <c r="L243" i="1"/>
  <c r="L242" i="1"/>
  <c r="L241" i="1"/>
  <c r="L240" i="1"/>
  <c r="J237" i="1"/>
  <c r="L235" i="1"/>
  <c r="B235" i="1"/>
  <c r="A235" i="1"/>
  <c r="L231" i="1"/>
  <c r="L230" i="1"/>
  <c r="L229" i="1"/>
  <c r="L227" i="1"/>
  <c r="L226" i="1"/>
  <c r="L225" i="1"/>
  <c r="L224" i="1"/>
  <c r="L223" i="1"/>
  <c r="L222" i="1"/>
  <c r="J219" i="1"/>
  <c r="L217" i="1"/>
  <c r="B217" i="1"/>
  <c r="A217" i="1"/>
  <c r="L213" i="1"/>
  <c r="L212" i="1"/>
  <c r="L211" i="1"/>
  <c r="L209" i="1"/>
  <c r="L208" i="1"/>
  <c r="L207" i="1"/>
  <c r="L206" i="1"/>
  <c r="L205" i="1"/>
  <c r="L204" i="1"/>
  <c r="J201" i="1"/>
  <c r="L199" i="1"/>
  <c r="B199" i="1"/>
  <c r="A199" i="1"/>
  <c r="L181" i="1"/>
  <c r="B181" i="1"/>
  <c r="A181" i="1"/>
  <c r="L163" i="1"/>
  <c r="B163" i="1"/>
  <c r="A163" i="1"/>
  <c r="L145" i="1"/>
  <c r="B145" i="1"/>
  <c r="A145" i="1"/>
  <c r="L127" i="1"/>
  <c r="B127" i="1"/>
  <c r="A127" i="1"/>
  <c r="L109" i="1"/>
  <c r="B109" i="1"/>
  <c r="A109" i="1"/>
  <c r="L91" i="1"/>
  <c r="B91" i="1"/>
  <c r="A91" i="1"/>
  <c r="L73" i="1"/>
  <c r="B73" i="1"/>
  <c r="A73" i="1"/>
  <c r="L69" i="1"/>
  <c r="L68" i="1"/>
  <c r="L65" i="1"/>
  <c r="L64" i="1"/>
  <c r="L63" i="1"/>
  <c r="L62" i="1"/>
  <c r="L61" i="1"/>
  <c r="L60" i="1"/>
  <c r="J57" i="1"/>
  <c r="L55" i="1"/>
  <c r="B55" i="1"/>
  <c r="A55" i="1"/>
  <c r="L51" i="1"/>
  <c r="L50" i="1"/>
  <c r="L47" i="1"/>
  <c r="L46" i="1"/>
  <c r="L45" i="1"/>
  <c r="L44" i="1"/>
  <c r="L43" i="1"/>
  <c r="L42" i="1"/>
  <c r="J39" i="1"/>
  <c r="L37" i="1"/>
  <c r="B37" i="1"/>
  <c r="A37" i="1"/>
  <c r="L35" i="1"/>
  <c r="L34" i="1"/>
  <c r="L23" i="1"/>
  <c r="L22" i="1"/>
  <c r="L21" i="1"/>
  <c r="J21" i="1"/>
  <c r="L20" i="1"/>
  <c r="L722" i="1" s="1"/>
  <c r="B19" i="1"/>
  <c r="A19" i="1"/>
  <c r="L723" i="1" l="1"/>
  <c r="L741" i="1"/>
  <c r="L201" i="1"/>
  <c r="L57" i="1"/>
  <c r="L39" i="1"/>
  <c r="L724" i="1"/>
  <c r="L742" i="1"/>
  <c r="L725" i="1"/>
  <c r="L743" i="1"/>
  <c r="L736" i="1"/>
  <c r="L754" i="1"/>
  <c r="L737" i="1"/>
  <c r="L755" i="1"/>
  <c r="B68" i="1"/>
  <c r="B69" i="1" s="1"/>
  <c r="E65" i="1"/>
  <c r="D65" i="1"/>
  <c r="B65" i="1"/>
  <c r="B14" i="6"/>
  <c r="B15" i="6" s="1"/>
  <c r="J39" i="6"/>
  <c r="J57" i="6"/>
  <c r="J93" i="6"/>
  <c r="D10" i="6"/>
  <c r="J129" i="6"/>
  <c r="J165" i="6"/>
  <c r="J201" i="6"/>
  <c r="J255" i="6"/>
  <c r="J273" i="6"/>
  <c r="J345" i="6"/>
  <c r="J381" i="6"/>
  <c r="J417" i="6"/>
  <c r="J453" i="6"/>
  <c r="J489" i="6"/>
  <c r="J543" i="6"/>
  <c r="J561" i="6"/>
  <c r="J615" i="6"/>
  <c r="J633" i="6"/>
  <c r="J687" i="6"/>
  <c r="F100" i="6"/>
  <c r="B101" i="6" s="1"/>
  <c r="J111" i="6"/>
  <c r="F172" i="6"/>
  <c r="J183" i="6"/>
  <c r="F244" i="6"/>
  <c r="D245" i="6" s="1"/>
  <c r="F316" i="6"/>
  <c r="J327" i="6"/>
  <c r="F388" i="6"/>
  <c r="F460" i="6"/>
  <c r="C461" i="6" s="1"/>
  <c r="F532" i="6"/>
  <c r="F604" i="6"/>
  <c r="F676" i="6"/>
  <c r="F82" i="6"/>
  <c r="B83" i="6" s="1"/>
  <c r="F154" i="6"/>
  <c r="F226" i="6"/>
  <c r="J237" i="6"/>
  <c r="F298" i="6"/>
  <c r="C299" i="6" s="1"/>
  <c r="J309" i="6"/>
  <c r="F370" i="6"/>
  <c r="F442" i="6"/>
  <c r="F514" i="6"/>
  <c r="C515" i="6" s="1"/>
  <c r="J525" i="6"/>
  <c r="F586" i="6"/>
  <c r="F658" i="6"/>
  <c r="J669" i="6"/>
  <c r="F730" i="6"/>
  <c r="B428" i="6"/>
  <c r="B429" i="6" s="1"/>
  <c r="B734" i="6"/>
  <c r="B735" i="6" s="1"/>
  <c r="F46" i="6"/>
  <c r="B47" i="6" s="1"/>
  <c r="F118" i="6"/>
  <c r="F190" i="6"/>
  <c r="F262" i="6"/>
  <c r="F334" i="6"/>
  <c r="B335" i="6" s="1"/>
  <c r="F406" i="6"/>
  <c r="F478" i="6"/>
  <c r="F550" i="6"/>
  <c r="F622" i="6"/>
  <c r="C623" i="6" s="1"/>
  <c r="F694" i="6"/>
  <c r="J705" i="6"/>
  <c r="B194" i="6"/>
  <c r="B195" i="6" s="1"/>
  <c r="B464" i="6"/>
  <c r="B465" i="6" s="1"/>
  <c r="B608" i="6"/>
  <c r="B609" i="6" s="1"/>
  <c r="L740" i="1"/>
  <c r="C749" i="1"/>
  <c r="B749" i="1"/>
  <c r="E749" i="1"/>
  <c r="E731" i="6"/>
  <c r="B731" i="6"/>
  <c r="C731" i="6"/>
  <c r="D731" i="6"/>
  <c r="E713" i="6"/>
  <c r="B713" i="6"/>
  <c r="D713" i="6"/>
  <c r="C713" i="6"/>
  <c r="E695" i="6"/>
  <c r="B695" i="6"/>
  <c r="C695" i="6"/>
  <c r="D695" i="6"/>
  <c r="E677" i="6"/>
  <c r="D677" i="6"/>
  <c r="B677" i="6"/>
  <c r="C677" i="6"/>
  <c r="E659" i="6"/>
  <c r="B659" i="6"/>
  <c r="C659" i="6"/>
  <c r="D659" i="6"/>
  <c r="E641" i="6"/>
  <c r="B641" i="6"/>
  <c r="C641" i="6"/>
  <c r="D641" i="6"/>
  <c r="D623" i="6"/>
  <c r="E605" i="6"/>
  <c r="B605" i="6"/>
  <c r="C605" i="6"/>
  <c r="D605" i="6"/>
  <c r="E587" i="6"/>
  <c r="B587" i="6"/>
  <c r="C587" i="6"/>
  <c r="D587" i="6"/>
  <c r="E569" i="6"/>
  <c r="B569" i="6"/>
  <c r="C569" i="6"/>
  <c r="D569" i="6"/>
  <c r="E551" i="6"/>
  <c r="B551" i="6"/>
  <c r="D551" i="6"/>
  <c r="C551" i="6"/>
  <c r="E533" i="6"/>
  <c r="D533" i="6"/>
  <c r="B533" i="6"/>
  <c r="C533" i="6"/>
  <c r="D515" i="6"/>
  <c r="E497" i="6"/>
  <c r="B497" i="6"/>
  <c r="C497" i="6"/>
  <c r="D497" i="6"/>
  <c r="E479" i="6"/>
  <c r="B479" i="6"/>
  <c r="C479" i="6"/>
  <c r="D479" i="6"/>
  <c r="D461" i="6"/>
  <c r="E443" i="6"/>
  <c r="B443" i="6"/>
  <c r="C443" i="6"/>
  <c r="D443" i="6"/>
  <c r="E425" i="6"/>
  <c r="B425" i="6"/>
  <c r="C425" i="6"/>
  <c r="D425" i="6"/>
  <c r="E407" i="6"/>
  <c r="B407" i="6"/>
  <c r="C407" i="6"/>
  <c r="D407" i="6"/>
  <c r="E389" i="6"/>
  <c r="B389" i="6"/>
  <c r="C389" i="6"/>
  <c r="D389" i="6"/>
  <c r="E371" i="6"/>
  <c r="B371" i="6"/>
  <c r="C371" i="6"/>
  <c r="D371" i="6"/>
  <c r="E353" i="6"/>
  <c r="B353" i="6"/>
  <c r="C353" i="6"/>
  <c r="D353" i="6"/>
  <c r="C335" i="6"/>
  <c r="E317" i="6"/>
  <c r="B317" i="6"/>
  <c r="C317" i="6"/>
  <c r="D317" i="6"/>
  <c r="D299" i="6"/>
  <c r="E281" i="6"/>
  <c r="B281" i="6"/>
  <c r="C281" i="6"/>
  <c r="D281" i="6"/>
  <c r="E263" i="6"/>
  <c r="B263" i="6"/>
  <c r="C263" i="6"/>
  <c r="D263" i="6"/>
  <c r="C245" i="6"/>
  <c r="E10" i="6"/>
  <c r="F10" i="6" s="1"/>
  <c r="C11" i="6" s="1"/>
  <c r="E227" i="6"/>
  <c r="B227" i="6"/>
  <c r="C227" i="6"/>
  <c r="D227" i="6"/>
  <c r="E209" i="6"/>
  <c r="B209" i="6"/>
  <c r="C209" i="6"/>
  <c r="D209" i="6"/>
  <c r="E191" i="6"/>
  <c r="B191" i="6"/>
  <c r="C191" i="6"/>
  <c r="D191" i="6"/>
  <c r="E173" i="6"/>
  <c r="B173" i="6"/>
  <c r="C173" i="6"/>
  <c r="D173" i="6"/>
  <c r="E155" i="6"/>
  <c r="B155" i="6"/>
  <c r="C155" i="6"/>
  <c r="D155" i="6"/>
  <c r="E137" i="6"/>
  <c r="B137" i="6"/>
  <c r="C137" i="6"/>
  <c r="D137" i="6"/>
  <c r="E119" i="6"/>
  <c r="D119" i="6"/>
  <c r="B119" i="6"/>
  <c r="C119" i="6"/>
  <c r="C101" i="6"/>
  <c r="C83" i="6"/>
  <c r="E65" i="6"/>
  <c r="B65" i="6"/>
  <c r="C65" i="6"/>
  <c r="D65" i="6"/>
  <c r="C47" i="6"/>
  <c r="D29" i="6"/>
  <c r="B29" i="6"/>
  <c r="C29" i="6"/>
  <c r="C65" i="1"/>
  <c r="C47" i="1"/>
  <c r="B47" i="1"/>
  <c r="E47" i="1"/>
  <c r="C29" i="1"/>
  <c r="D29" i="1"/>
  <c r="E29" i="1"/>
  <c r="F10" i="1"/>
  <c r="J3" i="1"/>
  <c r="L38" i="1"/>
  <c r="L41" i="1"/>
  <c r="L53" i="1"/>
  <c r="L56" i="1"/>
  <c r="L59" i="1"/>
  <c r="L71" i="1"/>
  <c r="L200" i="1"/>
  <c r="L203" i="1"/>
  <c r="L215" i="1"/>
  <c r="L218" i="1"/>
  <c r="L221" i="1"/>
  <c r="L233" i="1"/>
  <c r="L236" i="1"/>
  <c r="L239" i="1"/>
  <c r="L251" i="1"/>
  <c r="L254" i="1"/>
  <c r="L257" i="1"/>
  <c r="L269" i="1"/>
  <c r="L272" i="1"/>
  <c r="L275" i="1"/>
  <c r="L287" i="1"/>
  <c r="L290" i="1"/>
  <c r="L293" i="1"/>
  <c r="L305" i="1"/>
  <c r="L308" i="1"/>
  <c r="L311" i="1"/>
  <c r="L323" i="1"/>
  <c r="L326" i="1"/>
  <c r="L329" i="1"/>
  <c r="L341" i="1"/>
  <c r="L344" i="1"/>
  <c r="L347" i="1"/>
  <c r="L359" i="1"/>
  <c r="L362" i="1"/>
  <c r="L365" i="1"/>
  <c r="L377" i="1"/>
  <c r="L380" i="1"/>
  <c r="L383" i="1"/>
  <c r="L395" i="1"/>
  <c r="L398" i="1"/>
  <c r="L401" i="1"/>
  <c r="L413" i="1"/>
  <c r="L416" i="1"/>
  <c r="L419" i="1"/>
  <c r="L431" i="1"/>
  <c r="L434" i="1"/>
  <c r="L437" i="1"/>
  <c r="L449" i="1"/>
  <c r="L452" i="1"/>
  <c r="L455" i="1"/>
  <c r="L467" i="1"/>
  <c r="L470" i="1"/>
  <c r="L473" i="1"/>
  <c r="L485" i="1"/>
  <c r="L488" i="1"/>
  <c r="L491" i="1"/>
  <c r="L503" i="1"/>
  <c r="L506" i="1"/>
  <c r="L509" i="1"/>
  <c r="L521" i="1"/>
  <c r="L524" i="1"/>
  <c r="L527" i="1"/>
  <c r="L539" i="1"/>
  <c r="L542" i="1"/>
  <c r="L545" i="1"/>
  <c r="L557" i="1"/>
  <c r="L560" i="1"/>
  <c r="L563" i="1"/>
  <c r="L575" i="1"/>
  <c r="L578" i="1"/>
  <c r="L581" i="1"/>
  <c r="L593" i="1"/>
  <c r="L596" i="1"/>
  <c r="L599" i="1"/>
  <c r="L611" i="1"/>
  <c r="L614" i="1"/>
  <c r="L617" i="1"/>
  <c r="L629" i="1"/>
  <c r="L632" i="1"/>
  <c r="L635" i="1"/>
  <c r="L647" i="1"/>
  <c r="L650" i="1"/>
  <c r="L653" i="1"/>
  <c r="L665" i="1"/>
  <c r="L668" i="1"/>
  <c r="L671" i="1"/>
  <c r="L683" i="1"/>
  <c r="L686" i="1"/>
  <c r="L689" i="1"/>
  <c r="L701" i="1"/>
  <c r="L704" i="1"/>
  <c r="L707" i="1"/>
  <c r="L719" i="1"/>
  <c r="L40" i="1"/>
  <c r="L52" i="1"/>
  <c r="L58" i="1"/>
  <c r="L70" i="1"/>
  <c r="L202" i="1"/>
  <c r="L214" i="1"/>
  <c r="L220" i="1"/>
  <c r="L232" i="1"/>
  <c r="L238" i="1"/>
  <c r="L250" i="1"/>
  <c r="L256" i="1"/>
  <c r="L268" i="1"/>
  <c r="L274" i="1"/>
  <c r="L286" i="1"/>
  <c r="L292" i="1"/>
  <c r="L304" i="1"/>
  <c r="L310" i="1"/>
  <c r="L322" i="1"/>
  <c r="L328" i="1"/>
  <c r="L340" i="1"/>
  <c r="L346" i="1"/>
  <c r="L358" i="1"/>
  <c r="L364" i="1"/>
  <c r="L376" i="1"/>
  <c r="L382" i="1"/>
  <c r="L394" i="1"/>
  <c r="L400" i="1"/>
  <c r="L412" i="1"/>
  <c r="L418" i="1"/>
  <c r="L430" i="1"/>
  <c r="L436" i="1"/>
  <c r="L448" i="1"/>
  <c r="L454" i="1"/>
  <c r="L466" i="1"/>
  <c r="L472" i="1"/>
  <c r="L484" i="1"/>
  <c r="L490" i="1"/>
  <c r="L502" i="1"/>
  <c r="L508" i="1"/>
  <c r="L520" i="1"/>
  <c r="L526" i="1"/>
  <c r="L538" i="1"/>
  <c r="L544" i="1"/>
  <c r="L556" i="1"/>
  <c r="L562" i="1"/>
  <c r="L574" i="1"/>
  <c r="L580" i="1"/>
  <c r="L592" i="1"/>
  <c r="L598" i="1"/>
  <c r="L610" i="1"/>
  <c r="L616" i="1"/>
  <c r="L628" i="1"/>
  <c r="L634" i="1"/>
  <c r="L646" i="1"/>
  <c r="L652" i="1"/>
  <c r="L664" i="1"/>
  <c r="L670" i="1"/>
  <c r="L682" i="1"/>
  <c r="L688" i="1"/>
  <c r="L700" i="1"/>
  <c r="L706" i="1"/>
  <c r="L718" i="1"/>
  <c r="L219" i="1"/>
  <c r="L237" i="1"/>
  <c r="L255" i="1"/>
  <c r="L273" i="1"/>
  <c r="L291" i="1"/>
  <c r="L309" i="1"/>
  <c r="L327" i="1"/>
  <c r="L345" i="1"/>
  <c r="L363" i="1"/>
  <c r="L381" i="1"/>
  <c r="L399" i="1"/>
  <c r="L417" i="1"/>
  <c r="L435" i="1"/>
  <c r="L453" i="1"/>
  <c r="L471" i="1"/>
  <c r="L489" i="1"/>
  <c r="L507" i="1"/>
  <c r="L525" i="1"/>
  <c r="L543" i="1"/>
  <c r="L561" i="1"/>
  <c r="L579" i="1"/>
  <c r="L597" i="1"/>
  <c r="L615" i="1"/>
  <c r="L633" i="1"/>
  <c r="L651" i="1"/>
  <c r="L669" i="1"/>
  <c r="L687" i="1"/>
  <c r="L705" i="1"/>
  <c r="J3" i="6" l="1"/>
  <c r="E121" i="6"/>
  <c r="E122" i="6" s="1"/>
  <c r="D47" i="6"/>
  <c r="D83" i="6"/>
  <c r="D101" i="6"/>
  <c r="E245" i="6"/>
  <c r="E299" i="6"/>
  <c r="E335" i="6"/>
  <c r="E461" i="6"/>
  <c r="E515" i="6"/>
  <c r="E623" i="6"/>
  <c r="E265" i="6"/>
  <c r="E266" i="6"/>
  <c r="E283" i="6"/>
  <c r="E284" i="6" s="1"/>
  <c r="E319" i="6"/>
  <c r="E320" i="6"/>
  <c r="E355" i="6"/>
  <c r="E356" i="6" s="1"/>
  <c r="E373" i="6"/>
  <c r="E374" i="6"/>
  <c r="E391" i="6"/>
  <c r="E392" i="6" s="1"/>
  <c r="E409" i="6"/>
  <c r="E410" i="6"/>
  <c r="E445" i="6"/>
  <c r="E446" i="6" s="1"/>
  <c r="E553" i="6"/>
  <c r="E554" i="6" s="1"/>
  <c r="E571" i="6"/>
  <c r="E572" i="6" s="1"/>
  <c r="E589" i="6"/>
  <c r="E590" i="6" s="1"/>
  <c r="E643" i="6"/>
  <c r="E644" i="6" s="1"/>
  <c r="E661" i="6"/>
  <c r="E662" i="6"/>
  <c r="E697" i="6"/>
  <c r="E698" i="6"/>
  <c r="E715" i="6"/>
  <c r="E716" i="6"/>
  <c r="E47" i="6"/>
  <c r="E83" i="6"/>
  <c r="E101" i="6"/>
  <c r="B245" i="6"/>
  <c r="B299" i="6"/>
  <c r="D335" i="6"/>
  <c r="E427" i="6"/>
  <c r="E428" i="6" s="1"/>
  <c r="B461" i="6"/>
  <c r="E463" i="6" s="1"/>
  <c r="E464" i="6" s="1"/>
  <c r="E481" i="6"/>
  <c r="E482" i="6" s="1"/>
  <c r="E499" i="6"/>
  <c r="E500" i="6" s="1"/>
  <c r="B515" i="6"/>
  <c r="E607" i="6"/>
  <c r="E608" i="6" s="1"/>
  <c r="B623" i="6"/>
  <c r="E733" i="6"/>
  <c r="E734" i="6" s="1"/>
  <c r="E31" i="6"/>
  <c r="E32" i="6" s="1"/>
  <c r="E67" i="6"/>
  <c r="E68" i="6"/>
  <c r="E139" i="6"/>
  <c r="E140" i="6"/>
  <c r="E157" i="6"/>
  <c r="E158" i="6" s="1"/>
  <c r="E175" i="6"/>
  <c r="E176" i="6"/>
  <c r="E211" i="6"/>
  <c r="E212" i="6"/>
  <c r="E229" i="6"/>
  <c r="E230" i="6"/>
  <c r="E535" i="6"/>
  <c r="E536" i="6"/>
  <c r="E679" i="6"/>
  <c r="E680" i="6"/>
  <c r="E193" i="6"/>
  <c r="E194" i="6" s="1"/>
  <c r="B11" i="6"/>
  <c r="E11" i="6"/>
  <c r="D11" i="6"/>
  <c r="C11" i="1"/>
  <c r="B11" i="1"/>
  <c r="E11" i="1"/>
  <c r="D11" i="1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103" i="6" l="1"/>
  <c r="E104" i="6" s="1"/>
  <c r="E49" i="6"/>
  <c r="E50" i="6" s="1"/>
  <c r="E285" i="6"/>
  <c r="G284" i="6"/>
  <c r="E645" i="6"/>
  <c r="G644" i="6"/>
  <c r="E447" i="6"/>
  <c r="G446" i="6"/>
  <c r="E51" i="6"/>
  <c r="G50" i="6"/>
  <c r="E123" i="6"/>
  <c r="G122" i="6"/>
  <c r="E33" i="6"/>
  <c r="G32" i="6"/>
  <c r="E555" i="6"/>
  <c r="G554" i="6"/>
  <c r="E393" i="6"/>
  <c r="G392" i="6"/>
  <c r="E591" i="6"/>
  <c r="G590" i="6"/>
  <c r="E159" i="6"/>
  <c r="G158" i="6"/>
  <c r="E573" i="6"/>
  <c r="G572" i="6"/>
  <c r="E357" i="6"/>
  <c r="G356" i="6"/>
  <c r="E105" i="6"/>
  <c r="G104" i="6"/>
  <c r="E681" i="6"/>
  <c r="G680" i="6"/>
  <c r="E141" i="6"/>
  <c r="G140" i="6"/>
  <c r="E717" i="6"/>
  <c r="G716" i="6"/>
  <c r="E411" i="6"/>
  <c r="G410" i="6"/>
  <c r="E267" i="6"/>
  <c r="G266" i="6"/>
  <c r="G194" i="6"/>
  <c r="E195" i="6"/>
  <c r="E625" i="6"/>
  <c r="E626" i="6" s="1"/>
  <c r="E483" i="6"/>
  <c r="G482" i="6"/>
  <c r="E301" i="6"/>
  <c r="E302" i="6" s="1"/>
  <c r="E231" i="6"/>
  <c r="G230" i="6"/>
  <c r="G608" i="6"/>
  <c r="E609" i="6"/>
  <c r="E663" i="6"/>
  <c r="G662" i="6"/>
  <c r="E321" i="6"/>
  <c r="G320" i="6"/>
  <c r="E537" i="6"/>
  <c r="G536" i="6"/>
  <c r="E213" i="6"/>
  <c r="G212" i="6"/>
  <c r="E69" i="6"/>
  <c r="G68" i="6"/>
  <c r="E735" i="6"/>
  <c r="G734" i="6"/>
  <c r="G500" i="6"/>
  <c r="E501" i="6"/>
  <c r="E699" i="6"/>
  <c r="G698" i="6"/>
  <c r="E85" i="6"/>
  <c r="E86" i="6" s="1"/>
  <c r="E337" i="6"/>
  <c r="E338" i="6" s="1"/>
  <c r="E177" i="6"/>
  <c r="G176" i="6"/>
  <c r="E465" i="6"/>
  <c r="G464" i="6"/>
  <c r="E247" i="6"/>
  <c r="E248" i="6" s="1"/>
  <c r="E375" i="6"/>
  <c r="G374" i="6"/>
  <c r="E517" i="6"/>
  <c r="E518" i="6" s="1"/>
  <c r="E429" i="6"/>
  <c r="G428" i="6"/>
  <c r="E13" i="6"/>
  <c r="E14" i="6" s="1"/>
  <c r="G16" i="6" s="1"/>
  <c r="E16" i="6"/>
  <c r="E13" i="1"/>
  <c r="E14" i="1" s="1"/>
  <c r="E16" i="1"/>
  <c r="A1" i="1"/>
  <c r="E339" i="6" l="1"/>
  <c r="G338" i="6"/>
  <c r="E249" i="6"/>
  <c r="G248" i="6"/>
  <c r="E519" i="6"/>
  <c r="G518" i="6"/>
  <c r="E303" i="6"/>
  <c r="G302" i="6"/>
  <c r="E627" i="6"/>
  <c r="G626" i="6"/>
  <c r="E87" i="6"/>
  <c r="G86" i="6"/>
  <c r="E15" i="6"/>
  <c r="E15" i="1"/>
  <c r="G16" i="1"/>
  <c r="B698" i="6"/>
  <c r="B699" i="6"/>
  <c r="B680" i="6"/>
  <c r="B681" i="6"/>
  <c r="B662" i="6"/>
  <c r="B663" i="6"/>
  <c r="B626" i="6"/>
  <c r="B627" i="6"/>
  <c r="B482" i="6"/>
  <c r="B483" i="6"/>
  <c r="B410" i="6"/>
  <c r="B411" i="6"/>
  <c r="B392" i="6"/>
  <c r="B393" i="6"/>
  <c r="B374" i="6"/>
  <c r="B375" i="6"/>
  <c r="B338" i="6"/>
  <c r="B339" i="6"/>
  <c r="B320" i="6"/>
  <c r="B321" i="6"/>
  <c r="B302" i="6"/>
  <c r="B303" i="6"/>
  <c r="B266" i="6"/>
  <c r="B267" i="6"/>
  <c r="B248" i="6"/>
  <c r="B249" i="6"/>
  <c r="B230" i="6"/>
  <c r="B231" i="6"/>
  <c r="B50" i="6"/>
  <c r="B51" i="6"/>
  <c r="B752" i="1"/>
  <c r="B753" i="1"/>
  <c r="B32" i="1"/>
  <c r="B33" i="1"/>
  <c r="B14" i="1"/>
  <c r="B15" i="1"/>
  <c r="B86" i="1"/>
  <c r="B87" i="1"/>
  <c r="B104" i="1"/>
  <c r="B105" i="1"/>
  <c r="B122" i="1"/>
  <c r="B123" i="1"/>
  <c r="B140" i="1"/>
  <c r="B141" i="1"/>
  <c r="B158" i="1"/>
  <c r="B159" i="1"/>
  <c r="B176" i="1"/>
  <c r="B177" i="1"/>
  <c r="B194" i="1"/>
  <c r="B195" i="1"/>
  <c r="B212" i="1"/>
  <c r="B213" i="1"/>
  <c r="B230" i="1"/>
  <c r="B231" i="1"/>
  <c r="B248" i="1"/>
  <c r="B249" i="1"/>
  <c r="B266" i="1"/>
  <c r="B267" i="1"/>
  <c r="B284" i="1"/>
  <c r="B285" i="1"/>
  <c r="B302" i="1"/>
  <c r="B303" i="1"/>
  <c r="B320" i="1"/>
  <c r="B321" i="1"/>
  <c r="B338" i="1"/>
  <c r="B339" i="1"/>
  <c r="B356" i="1"/>
  <c r="B357" i="1"/>
  <c r="B374" i="1"/>
  <c r="B375" i="1"/>
  <c r="B392" i="1"/>
  <c r="B393" i="1"/>
  <c r="B410" i="1"/>
  <c r="B411" i="1"/>
  <c r="B428" i="1"/>
  <c r="B429" i="1"/>
  <c r="B446" i="1"/>
  <c r="B447" i="1"/>
  <c r="B464" i="1"/>
  <c r="B465" i="1"/>
  <c r="B482" i="1"/>
  <c r="B483" i="1"/>
  <c r="B500" i="1"/>
  <c r="B501" i="1"/>
  <c r="B518" i="1"/>
  <c r="B519" i="1"/>
  <c r="B536" i="1"/>
  <c r="B537" i="1"/>
  <c r="B554" i="1"/>
  <c r="B555" i="1"/>
  <c r="B572" i="1"/>
  <c r="B573" i="1"/>
  <c r="B590" i="1"/>
  <c r="B591" i="1"/>
  <c r="B608" i="1"/>
  <c r="B609" i="1"/>
  <c r="B626" i="1"/>
  <c r="B627" i="1"/>
  <c r="B644" i="1"/>
  <c r="B645" i="1"/>
  <c r="B662" i="1"/>
  <c r="B663" i="1"/>
  <c r="B680" i="1"/>
  <c r="B681" i="1"/>
  <c r="B698" i="1"/>
  <c r="B699" i="1"/>
  <c r="B716" i="1"/>
  <c r="B717" i="1"/>
  <c r="B734" i="1"/>
  <c r="B735" i="1"/>
</calcChain>
</file>

<file path=xl/sharedStrings.xml><?xml version="1.0" encoding="utf-8"?>
<sst xmlns="http://schemas.openxmlformats.org/spreadsheetml/2006/main" count="2319" uniqueCount="92">
  <si>
    <t>N</t>
  </si>
  <si>
    <t>10 серий бросков монеты</t>
  </si>
  <si>
    <t>X — число бросков в серии из не более 4 бросков,</t>
  </si>
  <si>
    <t>серия прекращается либо после 4-го броска,</t>
  </si>
  <si>
    <t>либо после выпадения орла.</t>
  </si>
  <si>
    <t>xi*xi</t>
  </si>
  <si>
    <t>xi</t>
  </si>
  <si>
    <t>n(X=xi)</t>
  </si>
  <si>
    <t>w(X=xi)</t>
  </si>
  <si>
    <t>p(X=xi)</t>
  </si>
  <si>
    <t>См. Образец</t>
  </si>
  <si>
    <t>M[X]=</t>
  </si>
  <si>
    <t>Xсредн</t>
  </si>
  <si>
    <t>D[X]=</t>
  </si>
  <si>
    <t>Dвыб</t>
  </si>
  <si>
    <t>sigma[X]=</t>
  </si>
  <si>
    <t>sigmaВыб</t>
  </si>
  <si>
    <t>DвыбСр</t>
  </si>
  <si>
    <t>Dнсм</t>
  </si>
  <si>
    <t>Заполните только желтые поля!!!</t>
  </si>
  <si>
    <t>X</t>
  </si>
  <si>
    <t>1-я серия</t>
  </si>
  <si>
    <t>6-я серия</t>
  </si>
  <si>
    <t>2-я серия</t>
  </si>
  <si>
    <t>7-я серия</t>
  </si>
  <si>
    <t>3-я серия</t>
  </si>
  <si>
    <t>8-я серия</t>
  </si>
  <si>
    <t>4-я серия</t>
  </si>
  <si>
    <t>9-я серия</t>
  </si>
  <si>
    <t>5-я серия</t>
  </si>
  <si>
    <t>10-я серия</t>
  </si>
  <si>
    <t>Сначала заполните столбец результатов</t>
  </si>
  <si>
    <t>испытаний.</t>
  </si>
  <si>
    <t>Потом заполните строку частот n(X=xi) для всех</t>
  </si>
  <si>
    <t>значений xi от 1 до 4.</t>
  </si>
  <si>
    <t>?</t>
  </si>
  <si>
    <t>Образец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</si>
  <si>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</si>
  <si>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</si>
  <si>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</si>
  <si>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</si>
  <si>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</si>
  <si>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</si>
  <si>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</si>
  <si>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</si>
  <si>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</si>
  <si>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</si>
  <si>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</si>
  <si>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</si>
  <si>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</si>
  <si>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</si>
  <si>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</si>
  <si>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</si>
  <si>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</si>
  <si>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</si>
  <si>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</si>
  <si>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</si>
  <si>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</si>
  <si>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</si>
  <si>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</si>
  <si>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</si>
  <si>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</si>
  <si>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</si>
  <si>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</si>
  <si>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</si>
  <si>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</si>
  <si>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</si>
  <si>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</si>
  <si>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</si>
  <si>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</si>
  <si>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</si>
  <si>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</si>
  <si>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</si>
  <si>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</si>
  <si>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</si>
  <si>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</si>
  <si>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</si>
  <si>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</si>
  <si>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</si>
  <si>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</si>
  <si>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</si>
  <si>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</si>
  <si>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</si>
  <si>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</si>
  <si>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</si>
  <si>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>Поля изменять только на листе "ПротоколыИспытаний"</t>
  </si>
  <si>
    <t>5 серий бросков монеты</t>
  </si>
  <si>
    <t>Результаты испытаний и расчетов заносите только</t>
  </si>
  <si>
    <t>в ячейки на листе "ПротоколыИспытаний"</t>
  </si>
  <si>
    <t>?=Xсредн=</t>
  </si>
  <si>
    <t>?=Dвыб=</t>
  </si>
  <si>
    <t>?=sigmaВыб=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</si>
</sst>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theme="10"/>
      <name val="Arial"/>
      <family val="2"/>
      <charset val="1"/>
    </font>
    <font>
      <i/>
      <sz val="14"/>
      <name val="Arial"/>
      <family val="2"/>
      <charset val="204"/>
    </font>
    <font>
      <u/>
      <sz val="14"/>
      <color theme="10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double">
        <color rgb="FF000000"/>
      </bottom>
      <diagonal/>
    </border>
    <border>
      <left style="thin">
        <color auto="1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5" xfId="0" applyNumberFormat="1" applyFont="1" applyBorder="1"/>
    <xf numFmtId="0" fontId="0" fillId="0" borderId="5" xfId="0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9" fontId="0" fillId="0" borderId="5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6" fillId="0" borderId="0" xfId="0" applyFont="1"/>
    <xf numFmtId="1" fontId="1" fillId="0" borderId="5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3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" fillId="0" borderId="24" xfId="0" applyFont="1" applyFill="1" applyBorder="1" applyAlignment="1">
      <alignment horizontal="center"/>
    </xf>
    <xf numFmtId="0" fontId="1" fillId="0" borderId="26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7" fillId="0" borderId="13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9" fillId="0" borderId="0" xfId="0" applyFont="1"/>
    <xf numFmtId="0" fontId="8" fillId="0" borderId="0" xfId="1" applyAlignment="1" applyProtection="1"/>
    <xf numFmtId="0" fontId="10" fillId="0" borderId="0" xfId="1" applyFont="1" applyAlignment="1" applyProtection="1"/>
    <xf numFmtId="0" fontId="1" fillId="2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1" fillId="0" borderId="3" xfId="0" applyFon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WMathExpectationA-PIE19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ыИспытаний"/>
      <sheetName val="Название и список группы"/>
      <sheetName val="Лист1"/>
    </sheetNames>
    <sheetDataSet>
      <sheetData sheetId="0">
        <row r="31">
          <cell r="E31" t="str">
            <v>?</v>
          </cell>
        </row>
        <row r="32">
          <cell r="E32" t="str">
            <v>?</v>
          </cell>
          <cell r="G32" t="str">
            <v>?</v>
          </cell>
        </row>
        <row r="33">
          <cell r="E33" t="str">
            <v>?</v>
          </cell>
        </row>
        <row r="49">
          <cell r="E49" t="str">
            <v>?</v>
          </cell>
        </row>
        <row r="50">
          <cell r="E50" t="str">
            <v>?</v>
          </cell>
          <cell r="G50" t="str">
            <v>?</v>
          </cell>
        </row>
        <row r="51">
          <cell r="E51" t="str">
            <v>?</v>
          </cell>
        </row>
        <row r="67">
          <cell r="E67" t="str">
            <v>?</v>
          </cell>
        </row>
        <row r="68">
          <cell r="E68" t="str">
            <v>?</v>
          </cell>
          <cell r="G68" t="str">
            <v>?</v>
          </cell>
        </row>
        <row r="69">
          <cell r="E69" t="str">
            <v>?</v>
          </cell>
        </row>
        <row r="85">
          <cell r="E85" t="str">
            <v>?</v>
          </cell>
        </row>
        <row r="86">
          <cell r="E86" t="str">
            <v>?</v>
          </cell>
          <cell r="G86" t="str">
            <v>?</v>
          </cell>
        </row>
        <row r="87">
          <cell r="E87" t="str">
            <v>?</v>
          </cell>
        </row>
        <row r="103">
          <cell r="E103" t="str">
            <v>?</v>
          </cell>
        </row>
        <row r="104">
          <cell r="E104" t="str">
            <v>?</v>
          </cell>
          <cell r="G104" t="str">
            <v>?</v>
          </cell>
        </row>
        <row r="105">
          <cell r="E105" t="str">
            <v>?</v>
          </cell>
        </row>
        <row r="121">
          <cell r="E121" t="str">
            <v>?</v>
          </cell>
        </row>
        <row r="122">
          <cell r="E122" t="str">
            <v>?</v>
          </cell>
          <cell r="G122" t="str">
            <v>?</v>
          </cell>
        </row>
        <row r="123">
          <cell r="E123" t="str">
            <v>?</v>
          </cell>
        </row>
        <row r="139">
          <cell r="E139" t="str">
            <v>?</v>
          </cell>
        </row>
        <row r="140">
          <cell r="E140" t="str">
            <v>?</v>
          </cell>
          <cell r="G140" t="str">
            <v>?</v>
          </cell>
        </row>
        <row r="141">
          <cell r="E141" t="str">
            <v>?</v>
          </cell>
        </row>
        <row r="157">
          <cell r="E157" t="str">
            <v>?</v>
          </cell>
        </row>
        <row r="158">
          <cell r="E158" t="str">
            <v>?</v>
          </cell>
          <cell r="G158" t="str">
            <v>?</v>
          </cell>
        </row>
        <row r="159">
          <cell r="E159" t="str">
            <v>?</v>
          </cell>
        </row>
        <row r="175">
          <cell r="E175" t="str">
            <v>?</v>
          </cell>
        </row>
        <row r="176">
          <cell r="E176" t="str">
            <v>?</v>
          </cell>
          <cell r="G176" t="str">
            <v>?</v>
          </cell>
        </row>
        <row r="177">
          <cell r="E177" t="str">
            <v>?</v>
          </cell>
        </row>
        <row r="193">
          <cell r="E193" t="str">
            <v>?</v>
          </cell>
        </row>
        <row r="194">
          <cell r="E194" t="str">
            <v>?</v>
          </cell>
          <cell r="G194" t="str">
            <v>?</v>
          </cell>
        </row>
        <row r="195">
          <cell r="E195" t="str">
            <v>?</v>
          </cell>
        </row>
        <row r="211">
          <cell r="E211" t="str">
            <v>?</v>
          </cell>
        </row>
        <row r="212">
          <cell r="E212" t="str">
            <v>?</v>
          </cell>
          <cell r="G212" t="str">
            <v>?</v>
          </cell>
        </row>
        <row r="213">
          <cell r="E213" t="str">
            <v>?</v>
          </cell>
        </row>
        <row r="229">
          <cell r="E229" t="str">
            <v>?</v>
          </cell>
        </row>
        <row r="230">
          <cell r="E230" t="str">
            <v>?</v>
          </cell>
          <cell r="G230" t="str">
            <v>?</v>
          </cell>
        </row>
        <row r="231">
          <cell r="E231" t="str">
            <v>?</v>
          </cell>
        </row>
        <row r="247">
          <cell r="E247" t="str">
            <v>?</v>
          </cell>
        </row>
        <row r="248">
          <cell r="E248" t="str">
            <v>?</v>
          </cell>
          <cell r="G248" t="str">
            <v>?</v>
          </cell>
        </row>
        <row r="249">
          <cell r="E249" t="str">
            <v>?</v>
          </cell>
        </row>
        <row r="265">
          <cell r="E265" t="str">
            <v>?</v>
          </cell>
        </row>
        <row r="266">
          <cell r="E266" t="str">
            <v>?</v>
          </cell>
          <cell r="G266" t="str">
            <v>?</v>
          </cell>
        </row>
        <row r="267">
          <cell r="E267" t="str">
            <v>?</v>
          </cell>
        </row>
        <row r="283">
          <cell r="E283" t="str">
            <v>?</v>
          </cell>
        </row>
        <row r="284">
          <cell r="E284" t="str">
            <v>?</v>
          </cell>
          <cell r="G284" t="str">
            <v>?</v>
          </cell>
        </row>
        <row r="285">
          <cell r="E285" t="str">
            <v>?</v>
          </cell>
        </row>
        <row r="301">
          <cell r="E301" t="str">
            <v>?</v>
          </cell>
        </row>
        <row r="302">
          <cell r="E302" t="str">
            <v>?</v>
          </cell>
          <cell r="G302" t="str">
            <v>?</v>
          </cell>
        </row>
        <row r="303">
          <cell r="E303" t="str">
            <v>?</v>
          </cell>
        </row>
        <row r="319">
          <cell r="E319" t="str">
            <v>?</v>
          </cell>
        </row>
        <row r="320">
          <cell r="E320" t="str">
            <v>?</v>
          </cell>
          <cell r="G320" t="str">
            <v>?</v>
          </cell>
        </row>
        <row r="321">
          <cell r="E321" t="str">
            <v>?</v>
          </cell>
        </row>
        <row r="337">
          <cell r="E337" t="str">
            <v>?</v>
          </cell>
        </row>
        <row r="338">
          <cell r="E338" t="str">
            <v>?</v>
          </cell>
          <cell r="G338" t="str">
            <v>?</v>
          </cell>
        </row>
        <row r="339">
          <cell r="E339" t="str">
            <v>?</v>
          </cell>
        </row>
        <row r="355">
          <cell r="E355" t="str">
            <v>?</v>
          </cell>
        </row>
        <row r="356">
          <cell r="E356" t="str">
            <v>?</v>
          </cell>
          <cell r="G356" t="str">
            <v>?</v>
          </cell>
        </row>
        <row r="357">
          <cell r="E357" t="str">
            <v>?</v>
          </cell>
        </row>
        <row r="373">
          <cell r="E373" t="str">
            <v>?</v>
          </cell>
        </row>
        <row r="374">
          <cell r="E374" t="str">
            <v>?</v>
          </cell>
          <cell r="G374" t="str">
            <v>?</v>
          </cell>
        </row>
        <row r="375">
          <cell r="E375" t="str">
            <v>?</v>
          </cell>
        </row>
        <row r="391">
          <cell r="E391" t="str">
            <v>?</v>
          </cell>
        </row>
        <row r="392">
          <cell r="E392" t="str">
            <v>?</v>
          </cell>
          <cell r="G392" t="str">
            <v>?</v>
          </cell>
        </row>
        <row r="393">
          <cell r="E393" t="str">
            <v>?</v>
          </cell>
        </row>
        <row r="409">
          <cell r="E409" t="str">
            <v>?</v>
          </cell>
        </row>
        <row r="410">
          <cell r="E410" t="str">
            <v>?</v>
          </cell>
          <cell r="G410" t="str">
            <v>?</v>
          </cell>
        </row>
        <row r="411">
          <cell r="E411" t="str">
            <v>?</v>
          </cell>
        </row>
        <row r="427">
          <cell r="E427" t="str">
            <v>?</v>
          </cell>
        </row>
        <row r="428">
          <cell r="E428" t="str">
            <v>?</v>
          </cell>
          <cell r="G428" t="str">
            <v>?</v>
          </cell>
        </row>
        <row r="429">
          <cell r="E429" t="str">
            <v>?</v>
          </cell>
        </row>
        <row r="445">
          <cell r="E445" t="str">
            <v>?</v>
          </cell>
        </row>
        <row r="446">
          <cell r="E446" t="str">
            <v>?</v>
          </cell>
          <cell r="G446" t="str">
            <v>?</v>
          </cell>
        </row>
        <row r="447">
          <cell r="E447" t="str">
            <v>?</v>
          </cell>
        </row>
        <row r="463">
          <cell r="E463" t="str">
            <v>?</v>
          </cell>
        </row>
        <row r="464">
          <cell r="E464" t="str">
            <v>?</v>
          </cell>
          <cell r="G464" t="str">
            <v>?</v>
          </cell>
        </row>
        <row r="465">
          <cell r="E465" t="str">
            <v>?</v>
          </cell>
        </row>
        <row r="481">
          <cell r="E481" t="str">
            <v>?</v>
          </cell>
        </row>
        <row r="482">
          <cell r="E482" t="str">
            <v>?</v>
          </cell>
          <cell r="G482" t="str">
            <v>?</v>
          </cell>
        </row>
        <row r="483">
          <cell r="E483" t="str">
            <v>?</v>
          </cell>
        </row>
        <row r="499">
          <cell r="E499" t="str">
            <v>?</v>
          </cell>
        </row>
        <row r="500">
          <cell r="E500" t="str">
            <v>?</v>
          </cell>
          <cell r="G500" t="str">
            <v>?</v>
          </cell>
        </row>
        <row r="501">
          <cell r="E501" t="str">
            <v>?</v>
          </cell>
        </row>
        <row r="517">
          <cell r="E517" t="str">
            <v>?</v>
          </cell>
        </row>
        <row r="518">
          <cell r="E518" t="str">
            <v>?</v>
          </cell>
          <cell r="G518" t="str">
            <v>?</v>
          </cell>
        </row>
        <row r="519">
          <cell r="E519" t="str">
            <v>?</v>
          </cell>
        </row>
        <row r="535">
          <cell r="E535" t="str">
            <v>?</v>
          </cell>
        </row>
        <row r="536">
          <cell r="E536" t="str">
            <v>?</v>
          </cell>
          <cell r="G536" t="str">
            <v>?</v>
          </cell>
        </row>
        <row r="537">
          <cell r="E537" t="str">
            <v>?</v>
          </cell>
        </row>
        <row r="553">
          <cell r="E553" t="str">
            <v>?</v>
          </cell>
        </row>
        <row r="554">
          <cell r="E554" t="str">
            <v>?</v>
          </cell>
          <cell r="G554" t="str">
            <v>?</v>
          </cell>
        </row>
        <row r="555">
          <cell r="E555" t="str">
            <v>?</v>
          </cell>
        </row>
        <row r="571">
          <cell r="E571" t="str">
            <v>?</v>
          </cell>
        </row>
        <row r="572">
          <cell r="E572" t="str">
            <v>?</v>
          </cell>
          <cell r="G572" t="str">
            <v>?</v>
          </cell>
        </row>
        <row r="573">
          <cell r="E573" t="str">
            <v>?</v>
          </cell>
        </row>
        <row r="589">
          <cell r="E589" t="str">
            <v>?</v>
          </cell>
        </row>
        <row r="590">
          <cell r="E590" t="str">
            <v>?</v>
          </cell>
          <cell r="G590" t="str">
            <v>?</v>
          </cell>
        </row>
        <row r="591">
          <cell r="E591" t="str">
            <v>?</v>
          </cell>
        </row>
        <row r="607">
          <cell r="E607" t="str">
            <v>?</v>
          </cell>
        </row>
        <row r="608">
          <cell r="E608" t="str">
            <v>?</v>
          </cell>
          <cell r="G608" t="str">
            <v>?</v>
          </cell>
        </row>
        <row r="609">
          <cell r="E609" t="str">
            <v>?</v>
          </cell>
        </row>
        <row r="625">
          <cell r="E625" t="str">
            <v>?</v>
          </cell>
        </row>
        <row r="626">
          <cell r="E626" t="str">
            <v>?</v>
          </cell>
          <cell r="G626" t="str">
            <v>?</v>
          </cell>
        </row>
        <row r="627">
          <cell r="E627" t="str">
            <v>?</v>
          </cell>
        </row>
        <row r="643">
          <cell r="E643" t="str">
            <v>?</v>
          </cell>
        </row>
        <row r="644">
          <cell r="E644" t="str">
            <v>?</v>
          </cell>
          <cell r="G644" t="str">
            <v>?</v>
          </cell>
        </row>
        <row r="645">
          <cell r="E645" t="str">
            <v>?</v>
          </cell>
        </row>
        <row r="661">
          <cell r="E661" t="str">
            <v>?</v>
          </cell>
        </row>
        <row r="662">
          <cell r="E662" t="str">
            <v>?</v>
          </cell>
          <cell r="G662" t="str">
            <v>?</v>
          </cell>
        </row>
        <row r="663">
          <cell r="E663" t="str">
            <v>?</v>
          </cell>
        </row>
        <row r="679">
          <cell r="E679" t="str">
            <v>?</v>
          </cell>
        </row>
        <row r="680">
          <cell r="E680" t="str">
            <v>?</v>
          </cell>
          <cell r="G680" t="str">
            <v>?</v>
          </cell>
        </row>
        <row r="681">
          <cell r="E681" t="str">
            <v>?</v>
          </cell>
        </row>
        <row r="697">
          <cell r="E697" t="str">
            <v>?</v>
          </cell>
        </row>
        <row r="698">
          <cell r="E698" t="str">
            <v>?</v>
          </cell>
          <cell r="G698" t="str">
            <v>?</v>
          </cell>
        </row>
        <row r="699">
          <cell r="E699" t="str">
            <v>?</v>
          </cell>
        </row>
        <row r="715">
          <cell r="E715" t="str">
            <v>?</v>
          </cell>
        </row>
        <row r="716">
          <cell r="E716" t="str">
            <v>?</v>
          </cell>
          <cell r="G716" t="str">
            <v>?</v>
          </cell>
        </row>
        <row r="717">
          <cell r="E717" t="str">
            <v>?</v>
          </cell>
        </row>
        <row r="733">
          <cell r="E733" t="str">
            <v>?</v>
          </cell>
        </row>
        <row r="734">
          <cell r="E734" t="str">
            <v>?</v>
          </cell>
          <cell r="G734" t="str">
            <v>?</v>
          </cell>
        </row>
        <row r="735">
          <cell r="E735" t="str">
            <v>?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755"/>
  <sheetViews>
    <sheetView tabSelected="1" topLeftCell="A150" zoomScaleNormal="100" workbookViewId="0">
      <selection activeCell="E164" sqref="E164"/>
    </sheetView>
  </sheetViews>
  <sheetFormatPr defaultColWidth="37.28515625" defaultRowHeight="18"/>
  <cols>
    <col min="1" max="1" width="25.42578125" style="1" customWidth="1"/>
    <col min="2" max="3" width="9.7109375" style="1" customWidth="1"/>
    <col min="4" max="4" width="14.85546875" style="1" customWidth="1"/>
    <col min="5" max="5" width="9.7109375" style="1" customWidth="1"/>
    <col min="6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68.4257812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66"/>
      <c r="C1" s="66"/>
      <c r="D1" s="66"/>
      <c r="E1" s="66"/>
      <c r="F1" s="66"/>
      <c r="G1" s="66"/>
      <c r="H1" s="16"/>
      <c r="I1" s="16"/>
    </row>
    <row r="2" spans="1:12">
      <c r="A2" s="5"/>
      <c r="B2" s="7"/>
      <c r="C2" s="7"/>
      <c r="D2" s="7"/>
      <c r="E2" s="7"/>
      <c r="F2" s="28"/>
      <c r="G2" s="7"/>
      <c r="H2" s="2"/>
      <c r="I2" s="2"/>
      <c r="J2" s="3" t="s">
        <v>0</v>
      </c>
      <c r="L2" s="4" t="s">
        <v>1</v>
      </c>
    </row>
    <row r="3" spans="1:12" ht="18.75">
      <c r="A3" s="22"/>
      <c r="B3" s="20"/>
      <c r="C3" s="20"/>
      <c r="D3" s="20"/>
      <c r="E3" s="20"/>
      <c r="F3" s="28"/>
      <c r="G3" s="7"/>
      <c r="H3" s="10"/>
      <c r="I3" s="10"/>
      <c r="J3" s="6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" t="s">
        <v>2</v>
      </c>
    </row>
    <row r="4" spans="1:12" ht="18.75">
      <c r="A4" s="22"/>
      <c r="B4" s="20"/>
      <c r="C4" s="20"/>
      <c r="D4" s="20"/>
      <c r="E4" s="20"/>
      <c r="F4" s="28"/>
      <c r="G4" s="7"/>
      <c r="H4" s="10"/>
      <c r="I4" s="10"/>
      <c r="L4" s="1" t="s">
        <v>3</v>
      </c>
    </row>
    <row r="5" spans="1:12" ht="18.75">
      <c r="A5" s="5"/>
      <c r="B5" s="5"/>
      <c r="C5" s="5"/>
      <c r="D5" s="5"/>
      <c r="E5" s="7"/>
      <c r="F5" s="28"/>
      <c r="G5" s="7"/>
      <c r="H5" s="10"/>
      <c r="I5" s="10"/>
      <c r="L5" s="1" t="s">
        <v>4</v>
      </c>
    </row>
    <row r="6" spans="1:12" ht="18.75">
      <c r="A6" s="47"/>
      <c r="B6" s="48"/>
      <c r="C6" s="48"/>
      <c r="D6" s="48"/>
      <c r="E6" s="49"/>
      <c r="F6" s="7"/>
      <c r="G6" s="7"/>
      <c r="H6" s="10"/>
      <c r="I6" s="11"/>
    </row>
    <row r="7" spans="1:12" ht="18.75">
      <c r="A7" s="5"/>
      <c r="B7" s="55"/>
      <c r="C7" s="55"/>
      <c r="D7" s="55"/>
      <c r="E7" s="56"/>
      <c r="F7" s="28"/>
      <c r="G7" s="7"/>
      <c r="H7" s="10"/>
      <c r="I7" s="11"/>
    </row>
    <row r="8" spans="1:12" ht="19.5" thickBot="1">
      <c r="A8" s="50" t="s">
        <v>5</v>
      </c>
      <c r="B8" s="51">
        <f>B9*B9</f>
        <v>1</v>
      </c>
      <c r="C8" s="51">
        <f t="shared" ref="C8" si="0">C9*C9</f>
        <v>4</v>
      </c>
      <c r="D8" s="51">
        <f t="shared" ref="D8" si="1">D9*D9</f>
        <v>9</v>
      </c>
      <c r="E8" s="51">
        <f t="shared" ref="E8" si="2">E9*E9</f>
        <v>16</v>
      </c>
      <c r="F8" s="7"/>
      <c r="G8" s="7"/>
      <c r="H8" s="10"/>
      <c r="I8" s="11"/>
    </row>
    <row r="9" spans="1:12" ht="19.5" thickTop="1">
      <c r="A9" s="30" t="s">
        <v>6</v>
      </c>
      <c r="B9" s="35">
        <v>1</v>
      </c>
      <c r="C9" s="35">
        <v>2</v>
      </c>
      <c r="D9" s="35">
        <v>3</v>
      </c>
      <c r="E9" s="36">
        <v>4</v>
      </c>
      <c r="F9" s="28"/>
      <c r="G9" s="7"/>
      <c r="H9" s="10"/>
      <c r="I9" s="11"/>
    </row>
    <row r="10" spans="1:12" ht="19.5" thickBot="1">
      <c r="A10" s="33" t="s">
        <v>7</v>
      </c>
      <c r="B10" s="38">
        <f>SUM(B28,B46,B64,B82,B100,B118,B136,B154,B172,B190,B208,B226,B244,B262,B280,B298,B316,B334,B352,B370,B388,B406,B424,B442)+SUM(B460,B478,B496,B514,B532,B550,B568,B586,B604,B622,B640,B658,B676,B694,B712,B730)</f>
        <v>0</v>
      </c>
      <c r="C10" s="38">
        <f t="shared" ref="C10:E10" si="3">SUM(C28,C46,C64,C82,C100,C118,C136,C154,C172,C190,C208,C226,C244,C262,C280,C298,C316,C334,C352,C370,C388,C406,C424,C442)+SUM(C460,C478,C496,C514,C532,C550,C568,C586,C604,C622,C640,C658,C676,C694,C712,C730)</f>
        <v>0</v>
      </c>
      <c r="D10" s="38">
        <f t="shared" si="3"/>
        <v>0</v>
      </c>
      <c r="E10" s="39">
        <f t="shared" si="3"/>
        <v>0</v>
      </c>
      <c r="F10" s="37">
        <f>SUM(B10:E10)</f>
        <v>0</v>
      </c>
      <c r="G10" s="29"/>
      <c r="H10" s="10"/>
      <c r="I10" s="11"/>
    </row>
    <row r="11" spans="1:12" ht="20.25" thickTop="1" thickBot="1">
      <c r="A11" s="19" t="s">
        <v>8</v>
      </c>
      <c r="B11" s="57">
        <f>IF($F10=0,0,B10/$F10)</f>
        <v>0</v>
      </c>
      <c r="C11" s="57">
        <f t="shared" ref="C11:E11" si="4">IF($F10=0,0,C10/$F10)</f>
        <v>0</v>
      </c>
      <c r="D11" s="57">
        <f t="shared" si="4"/>
        <v>0</v>
      </c>
      <c r="E11" s="57">
        <f t="shared" si="4"/>
        <v>0</v>
      </c>
      <c r="F11" s="7"/>
      <c r="G11" s="7"/>
      <c r="H11" s="10"/>
      <c r="I11" s="11"/>
    </row>
    <row r="12" spans="1:12" ht="20.25" thickTop="1" thickBot="1">
      <c r="A12" s="52" t="s">
        <v>9</v>
      </c>
      <c r="B12" s="53">
        <v>0.5</v>
      </c>
      <c r="C12" s="53">
        <v>0.25</v>
      </c>
      <c r="D12" s="53">
        <v>0.125</v>
      </c>
      <c r="E12" s="54">
        <v>0.125</v>
      </c>
      <c r="F12" s="5"/>
      <c r="G12" s="5"/>
      <c r="H12" s="10"/>
      <c r="I12" s="11"/>
      <c r="L12" s="62" t="s">
        <v>10</v>
      </c>
    </row>
    <row r="13" spans="1:12" ht="19.5" thickTop="1">
      <c r="A13" s="22" t="s">
        <v>11</v>
      </c>
      <c r="B13" s="46">
        <f>SUMPRODUCT(B9:E9,B12:E12)</f>
        <v>1.875</v>
      </c>
      <c r="C13" s="5"/>
      <c r="D13" s="5" t="s">
        <v>12</v>
      </c>
      <c r="E13" s="5">
        <f>SUMPRODUCT(B9:E9,B11:E11)</f>
        <v>0</v>
      </c>
      <c r="F13" s="5"/>
      <c r="G13" s="5"/>
      <c r="H13" s="10"/>
      <c r="I13" s="11"/>
    </row>
    <row r="14" spans="1:12" ht="18.75">
      <c r="A14" s="22" t="s">
        <v>13</v>
      </c>
      <c r="B14" s="46">
        <f>SUMPRODUCT(B8:E8,B12:E12)-B13*B13</f>
        <v>1.109375</v>
      </c>
      <c r="C14" s="5"/>
      <c r="D14" s="55" t="s">
        <v>14</v>
      </c>
      <c r="E14" s="55">
        <f>SUMPRODUCT(B8:E8,B11:E11)-E13*E13</f>
        <v>0</v>
      </c>
      <c r="F14" s="20"/>
      <c r="G14" s="20"/>
      <c r="H14" s="10"/>
      <c r="I14" s="11"/>
    </row>
    <row r="15" spans="1:12" ht="18.75">
      <c r="A15" s="22" t="s">
        <v>15</v>
      </c>
      <c r="B15" s="46">
        <f>SQRT(B14)</f>
        <v>1.0532687216470449</v>
      </c>
      <c r="C15" s="5"/>
      <c r="D15" s="5" t="s">
        <v>16</v>
      </c>
      <c r="E15" s="5">
        <f>SQRT(E14)</f>
        <v>0</v>
      </c>
      <c r="F15" s="5"/>
      <c r="G15" s="5"/>
      <c r="H15" s="10"/>
      <c r="I15" s="11"/>
    </row>
    <row r="16" spans="1:12" ht="18.75">
      <c r="A16" s="9"/>
      <c r="B16" s="5"/>
      <c r="C16" s="5"/>
      <c r="D16" s="55" t="s">
        <v>17</v>
      </c>
      <c r="E16" s="55">
        <f>(IF(J21&gt;0.5,E32,0)+IF(J39&gt;0.5,E50,0)+IF(J57&gt;0.5,E68,0)+IF(J75&gt;0.5,E86,0)+IF(J93&gt;0.5,E104,0)+IF(J111&gt;0.5,E122,0)+IF(J129&gt;0.5,E140,0)+IF(J147&gt;0.5,E158,0)+IF(J165&gt;0.5,E176,0)+IF(J183&gt;0.5,E194,0)+IF(J201&gt;0.5,E212,0)+IF(J219&gt;0.5,E230,0)+IF(J237&gt;0.5,E248,0)+IF(J255&gt;0.5,E266,0)+IF(J273&gt;0.5,E284,0)+IF(J291&gt;0.5,E302,0)+IF(J309&gt;0.5,E320,0)+IF(J327&gt;0.5,E338,0)+IF(J345&gt;0.5,E356,0)+IF(J363&gt;0.5,E374,0)+IF(J381&gt;0.5,E392,0)+IF(J399&gt;0.5,E410,0)+IF(J417&gt;0.5,E428,0)+IF(J435&gt;0.5,E446,0)+IF(J453&gt;0.5,E464,0)+IF(J471&gt;0.5,E482,0)+IF(J489&gt;0.5,E500,0)+IF(J507&gt;0.5,E518,0)+IF(J525&gt;0.5,E536,0)+IF(J543&gt;0.5,E554,0)+IF(J561&gt;0.5,E572,0)+IF(J579&gt;0.5,E590,0)+IF(J597&gt;0.5,E608,0)+IF(J615&gt;0.5,E626,0)+IF(J633&gt;0.5,E644,0)+IF(J651&gt;0.5,E662,0)+IF(J669&gt;0.5,E680,0)+IF(J687&gt;0.5,E698,0)+IF(J705&gt;0.5,E716,0)+IF(J723&gt;0.5,E734,0))/J3</f>
        <v>0</v>
      </c>
      <c r="F16" s="59" t="s">
        <v>18</v>
      </c>
      <c r="G16" s="55">
        <f>E14*F10/(F10-1)</f>
        <v>0</v>
      </c>
      <c r="H16" s="10"/>
      <c r="I16" s="11"/>
    </row>
    <row r="17" spans="1:12" ht="18.75">
      <c r="A17" s="9"/>
      <c r="B17" s="5"/>
      <c r="C17" s="5"/>
      <c r="D17" s="5"/>
      <c r="E17" s="5"/>
      <c r="F17" s="5"/>
      <c r="G17" s="5"/>
      <c r="H17" s="10"/>
      <c r="I17" s="11"/>
    </row>
    <row r="18" spans="1:12" ht="18.75">
      <c r="A18" s="11"/>
      <c r="B18" s="11"/>
    </row>
    <row r="19" spans="1:12" ht="18.75">
      <c r="A19" s="15" t="str">
        <f>'Название и список группы'!A2</f>
        <v>Ахаррам</v>
      </c>
      <c r="B19" s="67" t="str">
        <f>'Название и список группы'!B2</f>
        <v>Юнесс</v>
      </c>
      <c r="C19" s="67"/>
      <c r="D19" s="67"/>
      <c r="E19" s="67"/>
      <c r="F19" s="67"/>
      <c r="G19" s="67"/>
      <c r="H19" s="67"/>
      <c r="I19" s="67"/>
      <c r="J19" s="67"/>
      <c r="L19" s="1" t="s">
        <v>19</v>
      </c>
    </row>
    <row r="20" spans="1:12">
      <c r="A20" s="18"/>
      <c r="B20" s="7" t="s">
        <v>20</v>
      </c>
      <c r="C20" s="21"/>
      <c r="D20" s="21"/>
      <c r="E20" s="7" t="s">
        <v>20</v>
      </c>
      <c r="F20" s="21"/>
      <c r="G20" s="8"/>
      <c r="H20" s="2"/>
      <c r="I20" s="2"/>
      <c r="J20" s="3" t="s">
        <v>0</v>
      </c>
      <c r="L20" s="4" t="str">
        <f>L$2</f>
        <v>10 серий бросков монеты</v>
      </c>
    </row>
    <row r="21" spans="1:12" ht="18.75">
      <c r="A21" s="25" t="s">
        <v>21</v>
      </c>
      <c r="B21" s="27"/>
      <c r="C21" s="20"/>
      <c r="D21" s="20" t="s">
        <v>22</v>
      </c>
      <c r="E21" s="63"/>
      <c r="F21" s="20"/>
      <c r="G21" s="7"/>
      <c r="H21" s="10"/>
      <c r="I21" s="10"/>
      <c r="J21" s="24">
        <f>IF(SUM(B21:B25)&gt;0,1,10^(-5))</f>
        <v>1.0000000000000001E-5</v>
      </c>
      <c r="L21" s="23" t="str">
        <f>L$3</f>
        <v>X — число бросков в серии из не более 4 бросков,</v>
      </c>
    </row>
    <row r="22" spans="1:12" ht="18.75">
      <c r="A22" s="25" t="s">
        <v>23</v>
      </c>
      <c r="B22" s="27"/>
      <c r="C22" s="20"/>
      <c r="D22" s="20" t="s">
        <v>24</v>
      </c>
      <c r="E22" s="63"/>
      <c r="F22" s="20"/>
      <c r="G22" s="7"/>
      <c r="H22" s="10"/>
      <c r="I22" s="10"/>
      <c r="L22" s="23" t="str">
        <f>L$4</f>
        <v>серия прекращается либо после 4-го броска,</v>
      </c>
    </row>
    <row r="23" spans="1:12" ht="18.75">
      <c r="A23" s="25" t="s">
        <v>25</v>
      </c>
      <c r="B23" s="27"/>
      <c r="C23" s="20"/>
      <c r="D23" s="20" t="s">
        <v>26</v>
      </c>
      <c r="E23" s="63"/>
      <c r="F23" s="20"/>
      <c r="G23" s="7"/>
      <c r="H23" s="10"/>
      <c r="I23" s="10"/>
      <c r="L23" s="23" t="str">
        <f>L$5</f>
        <v>либо после выпадения орла.</v>
      </c>
    </row>
    <row r="24" spans="1:12" ht="18.75">
      <c r="A24" s="25" t="s">
        <v>27</v>
      </c>
      <c r="B24" s="27"/>
      <c r="C24" s="20"/>
      <c r="D24" s="20" t="s">
        <v>28</v>
      </c>
      <c r="E24" s="63"/>
      <c r="F24" s="20"/>
      <c r="G24" s="7"/>
      <c r="H24" s="10"/>
      <c r="I24" s="11"/>
      <c r="L24" s="23"/>
    </row>
    <row r="25" spans="1:12" ht="18.75">
      <c r="A25" s="26" t="s">
        <v>29</v>
      </c>
      <c r="B25" s="27"/>
      <c r="C25" s="20"/>
      <c r="D25" s="20" t="s">
        <v>30</v>
      </c>
      <c r="E25" s="63"/>
      <c r="F25" s="20"/>
      <c r="G25" s="7"/>
      <c r="H25" s="10"/>
      <c r="I25" s="11"/>
      <c r="L25" s="23" t="s">
        <v>31</v>
      </c>
    </row>
    <row r="26" spans="1:12" ht="19.5" thickBot="1">
      <c r="A26" s="18" t="s">
        <v>5</v>
      </c>
      <c r="B26" s="34">
        <f>B27*B27</f>
        <v>1</v>
      </c>
      <c r="C26" s="34">
        <f t="shared" ref="C26:E26" si="5">C27*C27</f>
        <v>4</v>
      </c>
      <c r="D26" s="34">
        <f t="shared" si="5"/>
        <v>9</v>
      </c>
      <c r="E26" s="34">
        <f t="shared" si="5"/>
        <v>16</v>
      </c>
      <c r="F26" s="20"/>
      <c r="G26" s="20"/>
      <c r="H26" s="10"/>
      <c r="L26" s="23" t="s">
        <v>32</v>
      </c>
    </row>
    <row r="27" spans="1:12" ht="20.25" thickTop="1" thickBot="1">
      <c r="A27" s="30" t="s">
        <v>6</v>
      </c>
      <c r="B27" s="31">
        <v>1</v>
      </c>
      <c r="C27" s="31">
        <v>2</v>
      </c>
      <c r="D27" s="31">
        <v>3</v>
      </c>
      <c r="E27" s="32">
        <v>4</v>
      </c>
      <c r="F27" s="44"/>
      <c r="G27" s="20"/>
      <c r="H27" s="10"/>
      <c r="L27" s="23" t="s">
        <v>33</v>
      </c>
    </row>
    <row r="28" spans="1:12" ht="20.25" thickTop="1" thickBot="1">
      <c r="A28" s="33" t="s">
        <v>7</v>
      </c>
      <c r="B28" s="42"/>
      <c r="C28" s="42"/>
      <c r="D28" s="42"/>
      <c r="E28" s="43"/>
      <c r="F28" s="45">
        <f>SUM(B28:E28)</f>
        <v>0</v>
      </c>
      <c r="G28" s="40"/>
      <c r="H28" s="10"/>
      <c r="L28" s="23" t="s">
        <v>34</v>
      </c>
    </row>
    <row r="29" spans="1:12" ht="20.25" thickTop="1" thickBot="1">
      <c r="A29" s="19" t="s">
        <v>8</v>
      </c>
      <c r="B29" s="58">
        <f>IF($F28=0,0,B28/$F28)</f>
        <v>0</v>
      </c>
      <c r="C29" s="58">
        <f t="shared" ref="C29:E29" si="6">IF($F28=0,0,C28/$F28)</f>
        <v>0</v>
      </c>
      <c r="D29" s="58">
        <f t="shared" si="6"/>
        <v>0</v>
      </c>
      <c r="E29" s="58">
        <f t="shared" si="6"/>
        <v>0</v>
      </c>
      <c r="F29" s="41"/>
      <c r="G29" s="20"/>
      <c r="H29" s="10"/>
      <c r="L29" s="23"/>
    </row>
    <row r="30" spans="1:12" ht="20.25" thickTop="1" thickBot="1">
      <c r="A30" s="52" t="s">
        <v>9</v>
      </c>
      <c r="B30" s="53">
        <v>0.5</v>
      </c>
      <c r="C30" s="53">
        <v>0.25</v>
      </c>
      <c r="D30" s="53">
        <v>0.125</v>
      </c>
      <c r="E30" s="54">
        <v>0.125</v>
      </c>
      <c r="F30" s="20"/>
      <c r="G30" s="20"/>
      <c r="H30" s="10"/>
      <c r="L30" s="62" t="s">
        <v>10</v>
      </c>
    </row>
    <row r="31" spans="1:12" ht="19.5" thickTop="1">
      <c r="A31" s="22" t="s">
        <v>11</v>
      </c>
      <c r="B31" s="46">
        <f>SUMPRODUCT(B27:E27,B30:E30)</f>
        <v>1.875</v>
      </c>
      <c r="C31" s="20"/>
      <c r="D31" s="5" t="s">
        <v>12</v>
      </c>
      <c r="E31" s="68" t="s">
        <v>35</v>
      </c>
      <c r="F31" s="20"/>
      <c r="G31" s="20"/>
      <c r="H31" s="10"/>
      <c r="L31" s="61"/>
    </row>
    <row r="32" spans="1:12" ht="18.75">
      <c r="A32" s="22" t="s">
        <v>13</v>
      </c>
      <c r="B32" s="46">
        <f>SUMPRODUCT(B26:E26,B30:E30)-B31*B31</f>
        <v>1.109375</v>
      </c>
      <c r="C32" s="20"/>
      <c r="D32" s="5" t="s">
        <v>14</v>
      </c>
      <c r="E32" s="68" t="s">
        <v>35</v>
      </c>
      <c r="F32" s="20" t="s">
        <v>18</v>
      </c>
      <c r="G32" s="63" t="s">
        <v>35</v>
      </c>
      <c r="H32" s="10"/>
      <c r="L32" s="23"/>
    </row>
    <row r="33" spans="1:12" ht="18.75">
      <c r="A33" s="22" t="s">
        <v>15</v>
      </c>
      <c r="B33" s="46">
        <f>SQRT(B32)</f>
        <v>1.0532687216470449</v>
      </c>
      <c r="C33" s="20"/>
      <c r="D33" s="5" t="s">
        <v>16</v>
      </c>
      <c r="E33" s="68" t="s">
        <v>35</v>
      </c>
      <c r="F33" s="20"/>
      <c r="G33" s="20"/>
      <c r="H33" s="10"/>
      <c r="L33" s="23"/>
    </row>
    <row r="34" spans="1:12" ht="18.75">
      <c r="A34" s="22"/>
      <c r="B34" s="20"/>
      <c r="C34" s="20"/>
      <c r="D34" s="20"/>
      <c r="E34" s="20"/>
      <c r="F34" s="20"/>
      <c r="G34" s="20"/>
      <c r="H34" s="10"/>
      <c r="L34" s="23">
        <f t="shared" ref="L34:L35" si="7">L16</f>
        <v>0</v>
      </c>
    </row>
    <row r="35" spans="1:12" ht="18.75">
      <c r="A35" s="5"/>
      <c r="B35" s="7"/>
      <c r="C35" s="7"/>
      <c r="D35" s="7"/>
      <c r="E35" s="7"/>
      <c r="F35" s="7"/>
      <c r="G35" s="7"/>
      <c r="H35" s="10"/>
      <c r="L35" s="23">
        <f t="shared" si="7"/>
        <v>0</v>
      </c>
    </row>
    <row r="37" spans="1:12" ht="18.75">
      <c r="A37" s="15" t="str">
        <f>'Название и список группы'!A3</f>
        <v>Дауд</v>
      </c>
      <c r="B37" s="67" t="str">
        <f>'Название и список группы'!B3</f>
        <v>Мохамед Оссама Мохамед Абдраббу</v>
      </c>
      <c r="C37" s="67"/>
      <c r="D37" s="67"/>
      <c r="E37" s="67"/>
      <c r="F37" s="67"/>
      <c r="G37" s="67"/>
      <c r="H37" s="67"/>
      <c r="I37" s="67"/>
      <c r="J37" s="67"/>
      <c r="L37" s="1" t="str">
        <f>L$19</f>
        <v>Заполните только желтые поля!!!</v>
      </c>
    </row>
    <row r="38" spans="1:12">
      <c r="A38" s="18"/>
      <c r="B38" s="7" t="s">
        <v>20</v>
      </c>
      <c r="C38" s="21"/>
      <c r="D38" s="21"/>
      <c r="E38" s="7" t="s">
        <v>20</v>
      </c>
      <c r="F38" s="21"/>
      <c r="G38" s="8"/>
      <c r="H38" s="2"/>
      <c r="I38" s="2"/>
      <c r="J38" s="3" t="s">
        <v>0</v>
      </c>
      <c r="L38" s="1" t="str">
        <f>L$20</f>
        <v>10 серий бросков монеты</v>
      </c>
    </row>
    <row r="39" spans="1:12" ht="18.75">
      <c r="A39" s="25" t="s">
        <v>21</v>
      </c>
      <c r="B39" s="27"/>
      <c r="C39" s="20"/>
      <c r="D39" s="20" t="s">
        <v>22</v>
      </c>
      <c r="E39" s="63"/>
      <c r="F39" s="20"/>
      <c r="G39" s="7"/>
      <c r="H39" s="10"/>
      <c r="I39" s="10"/>
      <c r="J39" s="24">
        <f>IF(SUM(B39:B43)&gt;0,1,10^(-5))</f>
        <v>1.0000000000000001E-5</v>
      </c>
      <c r="L39" s="1" t="str">
        <f>L$21</f>
        <v>X — число бросков в серии из не более 4 бросков,</v>
      </c>
    </row>
    <row r="40" spans="1:12" ht="18.75">
      <c r="A40" s="25" t="s">
        <v>23</v>
      </c>
      <c r="B40" s="27"/>
      <c r="C40" s="20"/>
      <c r="D40" s="20" t="s">
        <v>24</v>
      </c>
      <c r="E40" s="63"/>
      <c r="F40" s="20"/>
      <c r="G40" s="7"/>
      <c r="H40" s="10"/>
      <c r="I40" s="10"/>
      <c r="L40" s="1" t="str">
        <f>L$22</f>
        <v>серия прекращается либо после 4-го броска,</v>
      </c>
    </row>
    <row r="41" spans="1:12" ht="18.75">
      <c r="A41" s="25" t="s">
        <v>25</v>
      </c>
      <c r="B41" s="27"/>
      <c r="C41" s="20"/>
      <c r="D41" s="20" t="s">
        <v>26</v>
      </c>
      <c r="E41" s="63"/>
      <c r="F41" s="20"/>
      <c r="G41" s="7"/>
      <c r="H41" s="10"/>
      <c r="I41" s="10"/>
      <c r="L41" s="1" t="str">
        <f>L$23</f>
        <v>либо после выпадения орла.</v>
      </c>
    </row>
    <row r="42" spans="1:12" ht="18.75">
      <c r="A42" s="25" t="s">
        <v>27</v>
      </c>
      <c r="B42" s="27"/>
      <c r="C42" s="20"/>
      <c r="D42" s="20" t="s">
        <v>28</v>
      </c>
      <c r="E42" s="63"/>
      <c r="F42" s="20"/>
      <c r="G42" s="7"/>
      <c r="H42" s="10"/>
      <c r="I42" s="11"/>
      <c r="L42" s="1">
        <f>L$24</f>
        <v>0</v>
      </c>
    </row>
    <row r="43" spans="1:12" ht="18.75">
      <c r="A43" s="26" t="s">
        <v>29</v>
      </c>
      <c r="B43" s="27"/>
      <c r="C43" s="20"/>
      <c r="D43" s="20" t="s">
        <v>30</v>
      </c>
      <c r="E43" s="63"/>
      <c r="F43" s="20"/>
      <c r="G43" s="7"/>
      <c r="H43" s="10"/>
      <c r="I43" s="11"/>
      <c r="L43" s="1" t="str">
        <f>L$25</f>
        <v>Сначала заполните столбец результатов</v>
      </c>
    </row>
    <row r="44" spans="1:12" ht="19.5" thickBot="1">
      <c r="A44" s="18" t="s">
        <v>5</v>
      </c>
      <c r="B44" s="34">
        <f>B45*B45</f>
        <v>1</v>
      </c>
      <c r="C44" s="34">
        <f t="shared" ref="C44" si="8">C45*C45</f>
        <v>4</v>
      </c>
      <c r="D44" s="34">
        <f t="shared" ref="D44" si="9">D45*D45</f>
        <v>9</v>
      </c>
      <c r="E44" s="34">
        <f t="shared" ref="E44" si="10">E45*E45</f>
        <v>16</v>
      </c>
      <c r="F44" s="20"/>
      <c r="G44" s="20"/>
      <c r="H44" s="10"/>
      <c r="L44" s="1" t="str">
        <f>L$26</f>
        <v>испытаний.</v>
      </c>
    </row>
    <row r="45" spans="1:12" ht="20.25" thickTop="1" thickBot="1">
      <c r="A45" s="30" t="s">
        <v>6</v>
      </c>
      <c r="B45" s="31">
        <v>1</v>
      </c>
      <c r="C45" s="31">
        <v>2</v>
      </c>
      <c r="D45" s="31">
        <v>3</v>
      </c>
      <c r="E45" s="32">
        <v>4</v>
      </c>
      <c r="F45" s="44"/>
      <c r="G45" s="20"/>
      <c r="H45" s="10"/>
      <c r="L45" s="1" t="str">
        <f>L$27</f>
        <v>Потом заполните строку частот n(X=xi) для всех</v>
      </c>
    </row>
    <row r="46" spans="1:12" ht="20.25" thickTop="1" thickBot="1">
      <c r="A46" s="33" t="s">
        <v>7</v>
      </c>
      <c r="B46" s="42"/>
      <c r="C46" s="42"/>
      <c r="D46" s="42"/>
      <c r="E46" s="43"/>
      <c r="F46" s="45">
        <f>SUM(B46:E46)</f>
        <v>0</v>
      </c>
      <c r="G46" s="40"/>
      <c r="H46" s="10"/>
      <c r="L46" s="1" t="str">
        <f>L$28</f>
        <v>значений xi от 1 до 4.</v>
      </c>
    </row>
    <row r="47" spans="1:12" ht="20.25" thickTop="1" thickBot="1">
      <c r="A47" s="19" t="s">
        <v>8</v>
      </c>
      <c r="B47" s="58">
        <f>IF($F46=0,0,B46/$F46)</f>
        <v>0</v>
      </c>
      <c r="C47" s="58">
        <f t="shared" ref="C47" si="11">IF($F46=0,0,C46/$F46)</f>
        <v>0</v>
      </c>
      <c r="D47" s="58">
        <f t="shared" ref="D47" si="12">IF($F46=0,0,D46/$F46)</f>
        <v>0</v>
      </c>
      <c r="E47" s="58">
        <f t="shared" ref="E47" si="13">IF($F46=0,0,E46/$F46)</f>
        <v>0</v>
      </c>
      <c r="F47" s="41"/>
      <c r="G47" s="20"/>
      <c r="H47" s="10"/>
      <c r="L47" s="1">
        <f>L$29</f>
        <v>0</v>
      </c>
    </row>
    <row r="48" spans="1:12" ht="20.25" thickTop="1" thickBot="1">
      <c r="A48" s="52" t="s">
        <v>9</v>
      </c>
      <c r="B48" s="53">
        <v>0.5</v>
      </c>
      <c r="C48" s="53">
        <v>0.25</v>
      </c>
      <c r="D48" s="53">
        <v>0.125</v>
      </c>
      <c r="E48" s="54">
        <v>0.125</v>
      </c>
      <c r="F48" s="20"/>
      <c r="G48" s="20"/>
      <c r="H48" s="10"/>
      <c r="L48" s="62" t="s">
        <v>10</v>
      </c>
    </row>
    <row r="49" spans="1:12" ht="19.5" thickTop="1">
      <c r="A49" s="22" t="s">
        <v>11</v>
      </c>
      <c r="B49" s="46">
        <f>SUMPRODUCT(B45:E45,B48:E48)</f>
        <v>1.875</v>
      </c>
      <c r="C49" s="20"/>
      <c r="D49" s="5" t="s">
        <v>12</v>
      </c>
      <c r="E49" s="68" t="s">
        <v>35</v>
      </c>
      <c r="F49" s="20"/>
      <c r="G49" s="20"/>
      <c r="H49" s="10"/>
      <c r="L49" s="1">
        <f>L$31</f>
        <v>0</v>
      </c>
    </row>
    <row r="50" spans="1:12" ht="18.75">
      <c r="A50" s="22" t="s">
        <v>13</v>
      </c>
      <c r="B50" s="46">
        <f>SUMPRODUCT(B44:E44,B48:E48)-B49*B49</f>
        <v>1.109375</v>
      </c>
      <c r="C50" s="20"/>
      <c r="D50" s="5" t="s">
        <v>14</v>
      </c>
      <c r="E50" s="68" t="s">
        <v>35</v>
      </c>
      <c r="F50" s="20" t="s">
        <v>18</v>
      </c>
      <c r="G50" s="63" t="s">
        <v>35</v>
      </c>
      <c r="H50" s="10"/>
      <c r="L50" s="1">
        <f>L$32</f>
        <v>0</v>
      </c>
    </row>
    <row r="51" spans="1:12" ht="18.75">
      <c r="A51" s="22" t="s">
        <v>15</v>
      </c>
      <c r="B51" s="46">
        <f>SQRT(B50)</f>
        <v>1.0532687216470449</v>
      </c>
      <c r="C51" s="20"/>
      <c r="D51" s="5" t="s">
        <v>16</v>
      </c>
      <c r="E51" s="68" t="s">
        <v>35</v>
      </c>
      <c r="F51" s="20"/>
      <c r="G51" s="20"/>
      <c r="H51" s="10"/>
      <c r="L51" s="1">
        <f>L$33</f>
        <v>0</v>
      </c>
    </row>
    <row r="52" spans="1:12" ht="18.75">
      <c r="A52" s="22"/>
      <c r="B52" s="20"/>
      <c r="C52" s="20"/>
      <c r="D52" s="20"/>
      <c r="E52" s="20"/>
      <c r="F52" s="20"/>
      <c r="G52" s="20"/>
      <c r="H52" s="10"/>
      <c r="L52" s="1">
        <f>L$34</f>
        <v>0</v>
      </c>
    </row>
    <row r="53" spans="1:12" ht="18.75">
      <c r="A53" s="5"/>
      <c r="B53" s="7"/>
      <c r="C53" s="7"/>
      <c r="D53" s="7"/>
      <c r="E53" s="7"/>
      <c r="F53" s="7"/>
      <c r="G53" s="7"/>
      <c r="H53" s="10"/>
      <c r="L53" s="1">
        <f>L$35</f>
        <v>0</v>
      </c>
    </row>
    <row r="55" spans="1:12" ht="18.75">
      <c r="A55" s="15" t="str">
        <f>'Название и список группы'!A4</f>
        <v>Дехиби</v>
      </c>
      <c r="B55" s="67" t="str">
        <f>'Название и список группы'!B4</f>
        <v>Хишем</v>
      </c>
      <c r="C55" s="67"/>
      <c r="D55" s="67"/>
      <c r="E55" s="67"/>
      <c r="F55" s="67"/>
      <c r="G55" s="67"/>
      <c r="H55" s="67"/>
      <c r="I55" s="67"/>
      <c r="J55" s="67"/>
      <c r="L55" s="1" t="str">
        <f>L$19</f>
        <v>Заполните только желтые поля!!!</v>
      </c>
    </row>
    <row r="56" spans="1:12">
      <c r="A56" s="18"/>
      <c r="B56" s="7" t="s">
        <v>20</v>
      </c>
      <c r="C56" s="21"/>
      <c r="D56" s="21"/>
      <c r="E56" s="7" t="s">
        <v>20</v>
      </c>
      <c r="F56" s="21"/>
      <c r="G56" s="8"/>
      <c r="H56" s="2"/>
      <c r="I56" s="2"/>
      <c r="J56" s="3" t="s">
        <v>0</v>
      </c>
      <c r="L56" s="1" t="str">
        <f>L$20</f>
        <v>10 серий бросков монеты</v>
      </c>
    </row>
    <row r="57" spans="1:12" ht="18.75">
      <c r="A57" s="25" t="s">
        <v>21</v>
      </c>
      <c r="B57" s="27"/>
      <c r="C57" s="20"/>
      <c r="D57" s="20" t="s">
        <v>22</v>
      </c>
      <c r="E57" s="63"/>
      <c r="F57" s="20"/>
      <c r="G57" s="7"/>
      <c r="H57" s="10"/>
      <c r="I57" s="10"/>
      <c r="J57" s="24">
        <f>IF(SUM(B57:B61)&gt;0,1,10^(-5))</f>
        <v>1.0000000000000001E-5</v>
      </c>
      <c r="L57" s="1" t="str">
        <f>L$21</f>
        <v>X — число бросков в серии из не более 4 бросков,</v>
      </c>
    </row>
    <row r="58" spans="1:12" ht="18.75">
      <c r="A58" s="25" t="s">
        <v>23</v>
      </c>
      <c r="B58" s="27"/>
      <c r="C58" s="20"/>
      <c r="D58" s="20" t="s">
        <v>24</v>
      </c>
      <c r="E58" s="63"/>
      <c r="F58" s="20"/>
      <c r="G58" s="7"/>
      <c r="H58" s="10"/>
      <c r="I58" s="10"/>
      <c r="L58" s="1" t="str">
        <f>L$22</f>
        <v>серия прекращается либо после 4-го броска,</v>
      </c>
    </row>
    <row r="59" spans="1:12" ht="18.75">
      <c r="A59" s="25" t="s">
        <v>25</v>
      </c>
      <c r="B59" s="27"/>
      <c r="C59" s="20"/>
      <c r="D59" s="20" t="s">
        <v>26</v>
      </c>
      <c r="E59" s="63"/>
      <c r="F59" s="20"/>
      <c r="G59" s="7"/>
      <c r="H59" s="10"/>
      <c r="I59" s="10"/>
      <c r="L59" s="1" t="str">
        <f>L$23</f>
        <v>либо после выпадения орла.</v>
      </c>
    </row>
    <row r="60" spans="1:12" ht="18.75">
      <c r="A60" s="25" t="s">
        <v>27</v>
      </c>
      <c r="B60" s="27"/>
      <c r="C60" s="20"/>
      <c r="D60" s="20" t="s">
        <v>28</v>
      </c>
      <c r="E60" s="63"/>
      <c r="F60" s="20"/>
      <c r="G60" s="7"/>
      <c r="H60" s="10"/>
      <c r="I60" s="11"/>
      <c r="L60" s="1">
        <f>L$24</f>
        <v>0</v>
      </c>
    </row>
    <row r="61" spans="1:12" ht="18.75">
      <c r="A61" s="26" t="s">
        <v>29</v>
      </c>
      <c r="B61" s="27"/>
      <c r="C61" s="20"/>
      <c r="D61" s="20" t="s">
        <v>30</v>
      </c>
      <c r="E61" s="63"/>
      <c r="F61" s="20"/>
      <c r="G61" s="7"/>
      <c r="H61" s="10"/>
      <c r="I61" s="11"/>
      <c r="L61" s="1" t="str">
        <f>L$25</f>
        <v>Сначала заполните столбец результатов</v>
      </c>
    </row>
    <row r="62" spans="1:12" ht="19.5" thickBot="1">
      <c r="A62" s="18" t="s">
        <v>5</v>
      </c>
      <c r="B62" s="34">
        <f>B63*B63</f>
        <v>1</v>
      </c>
      <c r="C62" s="34">
        <f t="shared" ref="C62" si="14">C63*C63</f>
        <v>4</v>
      </c>
      <c r="D62" s="34">
        <f t="shared" ref="D62" si="15">D63*D63</f>
        <v>9</v>
      </c>
      <c r="E62" s="34">
        <f t="shared" ref="E62" si="16">E63*E63</f>
        <v>16</v>
      </c>
      <c r="F62" s="20"/>
      <c r="G62" s="20"/>
      <c r="H62" s="10"/>
      <c r="L62" s="1" t="str">
        <f>L$26</f>
        <v>испытаний.</v>
      </c>
    </row>
    <row r="63" spans="1:12" ht="20.25" thickTop="1" thickBot="1">
      <c r="A63" s="30" t="s">
        <v>6</v>
      </c>
      <c r="B63" s="31">
        <v>1</v>
      </c>
      <c r="C63" s="31">
        <v>2</v>
      </c>
      <c r="D63" s="31">
        <v>3</v>
      </c>
      <c r="E63" s="32">
        <v>4</v>
      </c>
      <c r="F63" s="44"/>
      <c r="G63" s="20"/>
      <c r="H63" s="10"/>
      <c r="L63" s="1" t="str">
        <f>L$27</f>
        <v>Потом заполните строку частот n(X=xi) для всех</v>
      </c>
    </row>
    <row r="64" spans="1:12" ht="20.25" thickTop="1" thickBot="1">
      <c r="A64" s="33" t="s">
        <v>7</v>
      </c>
      <c r="B64" s="42"/>
      <c r="C64" s="42"/>
      <c r="D64" s="42"/>
      <c r="E64" s="43"/>
      <c r="F64" s="45">
        <f>SUM(B64:E64)</f>
        <v>0</v>
      </c>
      <c r="G64" s="40"/>
      <c r="H64" s="10"/>
      <c r="L64" s="1" t="str">
        <f>L$28</f>
        <v>значений xi от 1 до 4.</v>
      </c>
    </row>
    <row r="65" spans="1:12" ht="20.25" thickTop="1" thickBot="1">
      <c r="A65" s="19" t="s">
        <v>8</v>
      </c>
      <c r="B65" s="58">
        <f>IF($F64=0,0,B64/$F64)</f>
        <v>0</v>
      </c>
      <c r="C65" s="58">
        <f t="shared" ref="C65" si="17">IF($F64=0,0,C64/$F64)</f>
        <v>0</v>
      </c>
      <c r="D65" s="58">
        <f t="shared" ref="D65" si="18">IF($F64=0,0,D64/$F64)</f>
        <v>0</v>
      </c>
      <c r="E65" s="58">
        <f t="shared" ref="E65" si="19">IF($F64=0,0,E64/$F64)</f>
        <v>0</v>
      </c>
      <c r="F65" s="41"/>
      <c r="G65" s="20"/>
      <c r="H65" s="10"/>
      <c r="L65" s="1">
        <f>L$29</f>
        <v>0</v>
      </c>
    </row>
    <row r="66" spans="1:12" ht="20.25" thickTop="1" thickBot="1">
      <c r="A66" s="52" t="s">
        <v>9</v>
      </c>
      <c r="B66" s="53">
        <v>0.5</v>
      </c>
      <c r="C66" s="53">
        <v>0.25</v>
      </c>
      <c r="D66" s="53">
        <v>0.125</v>
      </c>
      <c r="E66" s="54">
        <v>0.125</v>
      </c>
      <c r="F66" s="20"/>
      <c r="G66" s="20"/>
      <c r="H66" s="10"/>
      <c r="L66" s="62" t="s">
        <v>10</v>
      </c>
    </row>
    <row r="67" spans="1:12" ht="19.5" thickTop="1">
      <c r="A67" s="22" t="s">
        <v>11</v>
      </c>
      <c r="B67" s="46">
        <f>SUMPRODUCT(B63:E63,B66:E66)</f>
        <v>1.875</v>
      </c>
      <c r="C67" s="20"/>
      <c r="D67" s="5" t="s">
        <v>12</v>
      </c>
      <c r="E67" s="68" t="s">
        <v>35</v>
      </c>
      <c r="F67" s="20"/>
      <c r="G67" s="20"/>
      <c r="H67" s="10"/>
      <c r="L67" s="1">
        <f>L$31</f>
        <v>0</v>
      </c>
    </row>
    <row r="68" spans="1:12" ht="18.75">
      <c r="A68" s="22" t="s">
        <v>13</v>
      </c>
      <c r="B68" s="46">
        <f>SUMPRODUCT(B62:E62,B66:E66)-B67*B67</f>
        <v>1.109375</v>
      </c>
      <c r="C68" s="20"/>
      <c r="D68" s="5" t="s">
        <v>14</v>
      </c>
      <c r="E68" s="68" t="s">
        <v>35</v>
      </c>
      <c r="F68" s="20" t="s">
        <v>18</v>
      </c>
      <c r="G68" s="63" t="s">
        <v>35</v>
      </c>
      <c r="H68" s="10"/>
      <c r="L68" s="1">
        <f>L$32</f>
        <v>0</v>
      </c>
    </row>
    <row r="69" spans="1:12" ht="18.75">
      <c r="A69" s="22" t="s">
        <v>15</v>
      </c>
      <c r="B69" s="46">
        <f>SQRT(B68)</f>
        <v>1.0532687216470449</v>
      </c>
      <c r="C69" s="20"/>
      <c r="D69" s="5" t="s">
        <v>16</v>
      </c>
      <c r="E69" s="68" t="s">
        <v>35</v>
      </c>
      <c r="F69" s="20"/>
      <c r="G69" s="20"/>
      <c r="H69" s="10"/>
      <c r="L69" s="1">
        <f>L$33</f>
        <v>0</v>
      </c>
    </row>
    <row r="70" spans="1:12" ht="18.75">
      <c r="A70" s="22"/>
      <c r="B70" s="20"/>
      <c r="C70" s="20"/>
      <c r="D70" s="20"/>
      <c r="E70" s="20"/>
      <c r="F70" s="20"/>
      <c r="G70" s="20"/>
      <c r="H70" s="10"/>
      <c r="L70" s="1">
        <f>L$34</f>
        <v>0</v>
      </c>
    </row>
    <row r="71" spans="1:12" ht="18.75">
      <c r="A71" s="5"/>
      <c r="B71" s="7"/>
      <c r="C71" s="7"/>
      <c r="D71" s="7"/>
      <c r="E71" s="7"/>
      <c r="F71" s="7"/>
      <c r="G71" s="7"/>
      <c r="H71" s="10"/>
      <c r="L71" s="1">
        <f>L$35</f>
        <v>0</v>
      </c>
    </row>
    <row r="73" spans="1:12" ht="18.75">
      <c r="A73" s="15" t="str">
        <f>'Название и список группы'!A5</f>
        <v>Исмаили</v>
      </c>
      <c r="B73" s="67" t="str">
        <f>'Название и список группы'!B5</f>
        <v>Исмаил</v>
      </c>
      <c r="C73" s="67"/>
      <c r="D73" s="67"/>
      <c r="E73" s="67"/>
      <c r="F73" s="67"/>
      <c r="G73" s="67"/>
      <c r="H73" s="67"/>
      <c r="I73" s="67"/>
      <c r="J73" s="67"/>
      <c r="L73" s="1" t="str">
        <f>L$19</f>
        <v>Заполните только желтые поля!!!</v>
      </c>
    </row>
    <row r="74" spans="1:12">
      <c r="A74" s="18"/>
      <c r="B74" s="7" t="s">
        <v>20</v>
      </c>
      <c r="C74" s="21"/>
      <c r="D74" s="21"/>
      <c r="E74" s="7" t="s">
        <v>20</v>
      </c>
      <c r="F74" s="21"/>
      <c r="G74" s="8"/>
      <c r="H74" s="2"/>
      <c r="I74" s="2"/>
      <c r="J74" s="3" t="s">
        <v>0</v>
      </c>
      <c r="L74" s="1" t="str">
        <f>L$20</f>
        <v>10 серий бросков монеты</v>
      </c>
    </row>
    <row r="75" spans="1:12" ht="18.75">
      <c r="A75" s="25" t="s">
        <v>21</v>
      </c>
      <c r="B75" s="27"/>
      <c r="C75" s="20"/>
      <c r="D75" s="20" t="s">
        <v>22</v>
      </c>
      <c r="E75" s="63"/>
      <c r="F75" s="20"/>
      <c r="G75" s="7"/>
      <c r="H75" s="10"/>
      <c r="I75" s="10"/>
      <c r="J75" s="24">
        <f>IF(SUM(B75:B79)&gt;0,1,10^(-5))</f>
        <v>1.0000000000000001E-5</v>
      </c>
      <c r="L75" s="1" t="str">
        <f>L$21</f>
        <v>X — число бросков в серии из не более 4 бросков,</v>
      </c>
    </row>
    <row r="76" spans="1:12" ht="18.75">
      <c r="A76" s="25" t="s">
        <v>23</v>
      </c>
      <c r="B76" s="27"/>
      <c r="C76" s="20"/>
      <c r="D76" s="20" t="s">
        <v>24</v>
      </c>
      <c r="E76" s="63"/>
      <c r="F76" s="20"/>
      <c r="G76" s="7"/>
      <c r="H76" s="10"/>
      <c r="I76" s="10"/>
      <c r="L76" s="1" t="str">
        <f>L$22</f>
        <v>серия прекращается либо после 4-го броска,</v>
      </c>
    </row>
    <row r="77" spans="1:12" ht="18.75">
      <c r="A77" s="25" t="s">
        <v>25</v>
      </c>
      <c r="B77" s="27"/>
      <c r="C77" s="20"/>
      <c r="D77" s="20" t="s">
        <v>26</v>
      </c>
      <c r="E77" s="63"/>
      <c r="F77" s="20"/>
      <c r="G77" s="7"/>
      <c r="H77" s="10"/>
      <c r="I77" s="10"/>
      <c r="L77" s="1" t="str">
        <f>L$23</f>
        <v>либо после выпадения орла.</v>
      </c>
    </row>
    <row r="78" spans="1:12" ht="18.75">
      <c r="A78" s="25" t="s">
        <v>27</v>
      </c>
      <c r="B78" s="27"/>
      <c r="C78" s="20"/>
      <c r="D78" s="20" t="s">
        <v>28</v>
      </c>
      <c r="E78" s="63"/>
      <c r="F78" s="20"/>
      <c r="G78" s="7"/>
      <c r="H78" s="10"/>
      <c r="I78" s="11"/>
      <c r="L78" s="1">
        <f>L$24</f>
        <v>0</v>
      </c>
    </row>
    <row r="79" spans="1:12" ht="18.75">
      <c r="A79" s="26" t="s">
        <v>29</v>
      </c>
      <c r="B79" s="27"/>
      <c r="C79" s="20"/>
      <c r="D79" s="20" t="s">
        <v>30</v>
      </c>
      <c r="E79" s="63"/>
      <c r="F79" s="20"/>
      <c r="G79" s="7"/>
      <c r="H79" s="10"/>
      <c r="I79" s="11"/>
      <c r="L79" s="1" t="str">
        <f>L$25</f>
        <v>Сначала заполните столбец результатов</v>
      </c>
    </row>
    <row r="80" spans="1:12" ht="18.75">
      <c r="A80" s="18" t="s">
        <v>5</v>
      </c>
      <c r="B80" s="34">
        <f>B81*B81</f>
        <v>1</v>
      </c>
      <c r="C80" s="34">
        <f t="shared" ref="C80:E80" si="20">C81*C81</f>
        <v>4</v>
      </c>
      <c r="D80" s="34">
        <f t="shared" si="20"/>
        <v>9</v>
      </c>
      <c r="E80" s="34">
        <f t="shared" si="20"/>
        <v>16</v>
      </c>
      <c r="F80" s="20"/>
      <c r="G80" s="20"/>
      <c r="H80" s="10"/>
      <c r="L80" s="1" t="str">
        <f>L$26</f>
        <v>испытаний.</v>
      </c>
    </row>
    <row r="81" spans="1:12" ht="18.75">
      <c r="A81" s="30" t="s">
        <v>6</v>
      </c>
      <c r="B81" s="31">
        <v>1</v>
      </c>
      <c r="C81" s="31">
        <v>2</v>
      </c>
      <c r="D81" s="31">
        <v>3</v>
      </c>
      <c r="E81" s="32">
        <v>4</v>
      </c>
      <c r="F81" s="44"/>
      <c r="G81" s="20"/>
      <c r="H81" s="10"/>
      <c r="L81" s="1" t="str">
        <f>L$27</f>
        <v>Потом заполните строку частот n(X=xi) для всех</v>
      </c>
    </row>
    <row r="82" spans="1:12" ht="18.75">
      <c r="A82" s="33" t="s">
        <v>7</v>
      </c>
      <c r="B82" s="42"/>
      <c r="C82" s="42"/>
      <c r="D82" s="42"/>
      <c r="E82" s="43"/>
      <c r="F82" s="45">
        <f>SUM(B82:E82)</f>
        <v>0</v>
      </c>
      <c r="G82" s="40"/>
      <c r="H82" s="10"/>
      <c r="L82" s="1" t="str">
        <f>L$28</f>
        <v>значений xi от 1 до 4.</v>
      </c>
    </row>
    <row r="83" spans="1:12" ht="18.75">
      <c r="A83" s="19" t="s">
        <v>8</v>
      </c>
      <c r="B83" s="58">
        <f>IF($F82=0,0,B82/$F82)</f>
        <v>0</v>
      </c>
      <c r="C83" s="58">
        <f t="shared" ref="C83:E83" si="21">IF($F82=0,0,C82/$F82)</f>
        <v>0</v>
      </c>
      <c r="D83" s="58">
        <f t="shared" si="21"/>
        <v>0</v>
      </c>
      <c r="E83" s="58">
        <f t="shared" si="21"/>
        <v>0</v>
      </c>
      <c r="F83" s="41"/>
      <c r="G83" s="20"/>
      <c r="H83" s="10"/>
      <c r="L83" s="1">
        <f>L$29</f>
        <v>0</v>
      </c>
    </row>
    <row r="84" spans="1:12" ht="18.75">
      <c r="A84" s="52" t="s">
        <v>9</v>
      </c>
      <c r="B84" s="53">
        <v>0.5</v>
      </c>
      <c r="C84" s="53">
        <v>0.25</v>
      </c>
      <c r="D84" s="53">
        <v>0.125</v>
      </c>
      <c r="E84" s="54">
        <v>0.125</v>
      </c>
      <c r="F84" s="20"/>
      <c r="G84" s="20"/>
      <c r="H84" s="10"/>
      <c r="L84" s="62" t="s">
        <v>10</v>
      </c>
    </row>
    <row r="85" spans="1:12" ht="18.75">
      <c r="A85" s="22" t="s">
        <v>11</v>
      </c>
      <c r="B85" s="46">
        <f>SUMPRODUCT(B81:E81,B84:E84)</f>
        <v>1.875</v>
      </c>
      <c r="C85" s="20"/>
      <c r="D85" s="5" t="s">
        <v>12</v>
      </c>
      <c r="E85" s="68" t="s">
        <v>35</v>
      </c>
      <c r="F85" s="20"/>
      <c r="G85" s="20"/>
      <c r="H85" s="10"/>
      <c r="L85" s="1">
        <f>L$31</f>
        <v>0</v>
      </c>
    </row>
    <row r="86" spans="1:12" ht="18.75">
      <c r="A86" s="22" t="s">
        <v>13</v>
      </c>
      <c r="B86" s="46">
        <f>SUMPRODUCT(B80:E80,B84:E84)-B85*B85</f>
        <v>1.109375</v>
      </c>
      <c r="C86" s="20"/>
      <c r="D86" s="5" t="s">
        <v>14</v>
      </c>
      <c r="E86" s="68" t="s">
        <v>35</v>
      </c>
      <c r="F86" s="20" t="s">
        <v>18</v>
      </c>
      <c r="G86" s="63" t="s">
        <v>35</v>
      </c>
      <c r="H86" s="10"/>
      <c r="L86" s="1">
        <f>L$32</f>
        <v>0</v>
      </c>
    </row>
    <row r="87" spans="1:12" ht="18.75">
      <c r="A87" s="22" t="s">
        <v>15</v>
      </c>
      <c r="B87" s="46">
        <f>SQRT(B86)</f>
        <v>1.0532687216470449</v>
      </c>
      <c r="C87" s="20"/>
      <c r="D87" s="5" t="s">
        <v>16</v>
      </c>
      <c r="E87" s="68" t="s">
        <v>35</v>
      </c>
      <c r="F87" s="20"/>
      <c r="G87" s="20"/>
      <c r="H87" s="10"/>
      <c r="L87" s="1">
        <f>L$33</f>
        <v>0</v>
      </c>
    </row>
    <row r="88" spans="1:12" ht="18.75">
      <c r="A88" s="22"/>
      <c r="B88" s="20"/>
      <c r="C88" s="20"/>
      <c r="D88" s="20"/>
      <c r="E88" s="20"/>
      <c r="F88" s="20"/>
      <c r="G88" s="20"/>
      <c r="H88" s="10"/>
      <c r="L88" s="1">
        <f>L$34</f>
        <v>0</v>
      </c>
    </row>
    <row r="89" spans="1:12" ht="18.75">
      <c r="A89" s="5"/>
      <c r="B89" s="7"/>
      <c r="C89" s="7"/>
      <c r="D89" s="7"/>
      <c r="E89" s="7"/>
      <c r="F89" s="7"/>
      <c r="G89" s="7"/>
      <c r="H89" s="10"/>
      <c r="L89" s="1">
        <f>L$35</f>
        <v>0</v>
      </c>
    </row>
    <row r="91" spans="1:12" ht="18.75">
      <c r="A91" s="15" t="str">
        <f>'Название и список группы'!A6</f>
        <v>Камалов</v>
      </c>
      <c r="B91" s="67" t="str">
        <f>'Название и список группы'!B6</f>
        <v>Владислав Валерьевич</v>
      </c>
      <c r="C91" s="67"/>
      <c r="D91" s="67"/>
      <c r="E91" s="67"/>
      <c r="F91" s="67"/>
      <c r="G91" s="67"/>
      <c r="H91" s="67"/>
      <c r="I91" s="67"/>
      <c r="J91" s="67"/>
      <c r="L91" s="1" t="str">
        <f>L$19</f>
        <v>Заполните только желтые поля!!!</v>
      </c>
    </row>
    <row r="92" spans="1:12">
      <c r="A92" s="18"/>
      <c r="B92" s="7" t="s">
        <v>20</v>
      </c>
      <c r="C92" s="21"/>
      <c r="D92" s="21"/>
      <c r="E92" s="7" t="s">
        <v>20</v>
      </c>
      <c r="F92" s="21"/>
      <c r="G92" s="8"/>
      <c r="H92" s="2"/>
      <c r="I92" s="2"/>
      <c r="J92" s="3" t="s">
        <v>0</v>
      </c>
      <c r="L92" s="1" t="str">
        <f>L$20</f>
        <v>10 серий бросков монеты</v>
      </c>
    </row>
    <row r="93" spans="1:12" ht="18.75">
      <c r="A93" s="25" t="s">
        <v>21</v>
      </c>
      <c r="B93" s="27"/>
      <c r="C93" s="20"/>
      <c r="D93" s="20" t="s">
        <v>22</v>
      </c>
      <c r="E93" s="63"/>
      <c r="F93" s="20"/>
      <c r="G93" s="7"/>
      <c r="H93" s="10"/>
      <c r="I93" s="10"/>
      <c r="J93" s="24">
        <f>IF(SUM(B93:B97)&gt;0,1,10^(-5))</f>
        <v>1.0000000000000001E-5</v>
      </c>
      <c r="L93" s="1" t="str">
        <f>L$21</f>
        <v>X — число бросков в серии из не более 4 бросков,</v>
      </c>
    </row>
    <row r="94" spans="1:12" ht="18.75">
      <c r="A94" s="25" t="s">
        <v>23</v>
      </c>
      <c r="B94" s="27"/>
      <c r="C94" s="20"/>
      <c r="D94" s="20" t="s">
        <v>24</v>
      </c>
      <c r="E94" s="63"/>
      <c r="F94" s="20"/>
      <c r="G94" s="7"/>
      <c r="H94" s="10"/>
      <c r="I94" s="10"/>
      <c r="L94" s="1" t="str">
        <f>L$22</f>
        <v>серия прекращается либо после 4-го броска,</v>
      </c>
    </row>
    <row r="95" spans="1:12" ht="18.75">
      <c r="A95" s="25" t="s">
        <v>25</v>
      </c>
      <c r="B95" s="27"/>
      <c r="C95" s="20"/>
      <c r="D95" s="20" t="s">
        <v>26</v>
      </c>
      <c r="E95" s="63"/>
      <c r="F95" s="20"/>
      <c r="G95" s="7"/>
      <c r="H95" s="10"/>
      <c r="I95" s="10"/>
      <c r="L95" s="1" t="str">
        <f>L$23</f>
        <v>либо после выпадения орла.</v>
      </c>
    </row>
    <row r="96" spans="1:12" ht="18.75">
      <c r="A96" s="25" t="s">
        <v>27</v>
      </c>
      <c r="B96" s="27"/>
      <c r="C96" s="20"/>
      <c r="D96" s="20" t="s">
        <v>28</v>
      </c>
      <c r="E96" s="63"/>
      <c r="F96" s="20"/>
      <c r="G96" s="7"/>
      <c r="H96" s="10"/>
      <c r="I96" s="11"/>
      <c r="L96" s="1">
        <f>L$24</f>
        <v>0</v>
      </c>
    </row>
    <row r="97" spans="1:12" ht="18.75">
      <c r="A97" s="26" t="s">
        <v>29</v>
      </c>
      <c r="B97" s="27"/>
      <c r="C97" s="20"/>
      <c r="D97" s="20" t="s">
        <v>30</v>
      </c>
      <c r="E97" s="63"/>
      <c r="F97" s="20"/>
      <c r="G97" s="7"/>
      <c r="H97" s="10"/>
      <c r="I97" s="11"/>
      <c r="L97" s="1" t="str">
        <f>L$25</f>
        <v>Сначала заполните столбец результатов</v>
      </c>
    </row>
    <row r="98" spans="1:12" ht="19.5" thickBot="1">
      <c r="A98" s="18" t="s">
        <v>5</v>
      </c>
      <c r="B98" s="34">
        <f>B99*B99</f>
        <v>1</v>
      </c>
      <c r="C98" s="34">
        <f t="shared" ref="C98:E98" si="22">C99*C99</f>
        <v>4</v>
      </c>
      <c r="D98" s="34">
        <f t="shared" si="22"/>
        <v>9</v>
      </c>
      <c r="E98" s="34">
        <f t="shared" si="22"/>
        <v>16</v>
      </c>
      <c r="F98" s="20"/>
      <c r="G98" s="20"/>
      <c r="H98" s="10"/>
      <c r="L98" s="1" t="str">
        <f>L$26</f>
        <v>испытаний.</v>
      </c>
    </row>
    <row r="99" spans="1:12" ht="20.25" thickTop="1" thickBot="1">
      <c r="A99" s="30" t="s">
        <v>6</v>
      </c>
      <c r="B99" s="31">
        <v>1</v>
      </c>
      <c r="C99" s="31">
        <v>2</v>
      </c>
      <c r="D99" s="31">
        <v>3</v>
      </c>
      <c r="E99" s="32">
        <v>4</v>
      </c>
      <c r="F99" s="44"/>
      <c r="G99" s="20"/>
      <c r="H99" s="10"/>
      <c r="L99" s="1" t="str">
        <f>L$27</f>
        <v>Потом заполните строку частот n(X=xi) для всех</v>
      </c>
    </row>
    <row r="100" spans="1:12" ht="20.25" thickTop="1" thickBot="1">
      <c r="A100" s="33" t="s">
        <v>7</v>
      </c>
      <c r="B100" s="42"/>
      <c r="C100" s="42"/>
      <c r="D100" s="42"/>
      <c r="E100" s="43"/>
      <c r="F100" s="45">
        <f>SUM(B100:E100)</f>
        <v>0</v>
      </c>
      <c r="G100" s="40"/>
      <c r="H100" s="10"/>
      <c r="L100" s="1" t="str">
        <f>L$28</f>
        <v>значений xi от 1 до 4.</v>
      </c>
    </row>
    <row r="101" spans="1:12" ht="20.25" thickTop="1" thickBot="1">
      <c r="A101" s="19" t="s">
        <v>8</v>
      </c>
      <c r="B101" s="58">
        <f>IF($F100=0,0,B100/$F100)</f>
        <v>0</v>
      </c>
      <c r="C101" s="58">
        <f t="shared" ref="C101:E101" si="23">IF($F100=0,0,C100/$F100)</f>
        <v>0</v>
      </c>
      <c r="D101" s="58">
        <f t="shared" si="23"/>
        <v>0</v>
      </c>
      <c r="E101" s="58">
        <f t="shared" si="23"/>
        <v>0</v>
      </c>
      <c r="F101" s="41"/>
      <c r="G101" s="20"/>
      <c r="H101" s="10"/>
      <c r="L101" s="1">
        <f>L$29</f>
        <v>0</v>
      </c>
    </row>
    <row r="102" spans="1:12" ht="20.25" thickTop="1" thickBot="1">
      <c r="A102" s="52" t="s">
        <v>9</v>
      </c>
      <c r="B102" s="53">
        <v>0.5</v>
      </c>
      <c r="C102" s="53">
        <v>0.25</v>
      </c>
      <c r="D102" s="53">
        <v>0.125</v>
      </c>
      <c r="E102" s="54">
        <v>0.125</v>
      </c>
      <c r="F102" s="20"/>
      <c r="G102" s="20"/>
      <c r="H102" s="10"/>
      <c r="L102" s="62" t="s">
        <v>10</v>
      </c>
    </row>
    <row r="103" spans="1:12" ht="19.5" thickTop="1">
      <c r="A103" s="22" t="s">
        <v>11</v>
      </c>
      <c r="B103" s="46">
        <f>SUMPRODUCT(B99:E99,B102:E102)</f>
        <v>1.875</v>
      </c>
      <c r="C103" s="20"/>
      <c r="D103" s="5" t="s">
        <v>12</v>
      </c>
      <c r="E103" s="68" t="s">
        <v>35</v>
      </c>
      <c r="F103" s="20"/>
      <c r="G103" s="20"/>
      <c r="H103" s="10"/>
      <c r="L103" s="1">
        <f>L$31</f>
        <v>0</v>
      </c>
    </row>
    <row r="104" spans="1:12" ht="18.75">
      <c r="A104" s="22" t="s">
        <v>13</v>
      </c>
      <c r="B104" s="46">
        <f>SUMPRODUCT(B98:E98,B102:E102)-B103*B103</f>
        <v>1.109375</v>
      </c>
      <c r="C104" s="20"/>
      <c r="D104" s="5" t="s">
        <v>14</v>
      </c>
      <c r="E104" s="68" t="s">
        <v>35</v>
      </c>
      <c r="F104" s="20" t="s">
        <v>18</v>
      </c>
      <c r="G104" s="63" t="s">
        <v>35</v>
      </c>
      <c r="H104" s="10"/>
      <c r="L104" s="1">
        <f>L$32</f>
        <v>0</v>
      </c>
    </row>
    <row r="105" spans="1:12" ht="18.75">
      <c r="A105" s="22" t="s">
        <v>15</v>
      </c>
      <c r="B105" s="46">
        <f>SQRT(B104)</f>
        <v>1.0532687216470449</v>
      </c>
      <c r="C105" s="20"/>
      <c r="D105" s="5" t="s">
        <v>16</v>
      </c>
      <c r="E105" s="68" t="s">
        <v>35</v>
      </c>
      <c r="F105" s="20"/>
      <c r="G105" s="20"/>
      <c r="H105" s="10"/>
      <c r="L105" s="1">
        <f>L$33</f>
        <v>0</v>
      </c>
    </row>
    <row r="106" spans="1:12" ht="18.75">
      <c r="A106" s="22"/>
      <c r="B106" s="20"/>
      <c r="C106" s="20"/>
      <c r="D106" s="20"/>
      <c r="E106" s="20"/>
      <c r="F106" s="20"/>
      <c r="G106" s="20"/>
      <c r="H106" s="10"/>
      <c r="L106" s="1">
        <f>L$34</f>
        <v>0</v>
      </c>
    </row>
    <row r="107" spans="1:12" ht="18.75">
      <c r="A107" s="5"/>
      <c r="B107" s="7"/>
      <c r="C107" s="7"/>
      <c r="D107" s="7"/>
      <c r="E107" s="7"/>
      <c r="F107" s="7"/>
      <c r="G107" s="7"/>
      <c r="H107" s="10"/>
      <c r="L107" s="1">
        <f>L$35</f>
        <v>0</v>
      </c>
    </row>
    <row r="109" spans="1:12" ht="18.75">
      <c r="A109" s="15" t="str">
        <f>'Название и список группы'!A7</f>
        <v>Касымов</v>
      </c>
      <c r="B109" s="67" t="str">
        <f>'Название и список группы'!B7</f>
        <v>Мухаммад Анварджонович</v>
      </c>
      <c r="C109" s="67"/>
      <c r="D109" s="67"/>
      <c r="E109" s="67"/>
      <c r="F109" s="67"/>
      <c r="G109" s="67"/>
      <c r="H109" s="67"/>
      <c r="I109" s="67"/>
      <c r="J109" s="67"/>
      <c r="L109" s="1" t="str">
        <f>L$19</f>
        <v>Заполните только желтые поля!!!</v>
      </c>
    </row>
    <row r="110" spans="1:12">
      <c r="A110" s="18"/>
      <c r="B110" s="7" t="s">
        <v>20</v>
      </c>
      <c r="C110" s="21"/>
      <c r="D110" s="21"/>
      <c r="E110" s="7" t="s">
        <v>20</v>
      </c>
      <c r="F110" s="21"/>
      <c r="G110" s="8"/>
      <c r="H110" s="2"/>
      <c r="I110" s="2"/>
      <c r="J110" s="3" t="s">
        <v>0</v>
      </c>
      <c r="L110" s="1" t="str">
        <f>L$20</f>
        <v>10 серий бросков монеты</v>
      </c>
    </row>
    <row r="111" spans="1:12" ht="18.75">
      <c r="A111" s="25" t="s">
        <v>21</v>
      </c>
      <c r="B111" s="27"/>
      <c r="C111" s="20"/>
      <c r="D111" s="20" t="s">
        <v>22</v>
      </c>
      <c r="E111" s="63"/>
      <c r="F111" s="20"/>
      <c r="G111" s="7"/>
      <c r="H111" s="10"/>
      <c r="I111" s="10"/>
      <c r="J111" s="24">
        <f>IF(SUM(B111:B115)&gt;0,1,10^(-5))</f>
        <v>1.0000000000000001E-5</v>
      </c>
      <c r="L111" s="1" t="str">
        <f>L$21</f>
        <v>X — число бросков в серии из не более 4 бросков,</v>
      </c>
    </row>
    <row r="112" spans="1:12" ht="18.75">
      <c r="A112" s="25" t="s">
        <v>23</v>
      </c>
      <c r="B112" s="27"/>
      <c r="C112" s="20"/>
      <c r="D112" s="20" t="s">
        <v>24</v>
      </c>
      <c r="E112" s="63"/>
      <c r="F112" s="20"/>
      <c r="G112" s="7"/>
      <c r="H112" s="10"/>
      <c r="I112" s="10"/>
      <c r="L112" s="1" t="str">
        <f>L$22</f>
        <v>серия прекращается либо после 4-го броска,</v>
      </c>
    </row>
    <row r="113" spans="1:12" ht="18.75">
      <c r="A113" s="25" t="s">
        <v>25</v>
      </c>
      <c r="B113" s="27"/>
      <c r="C113" s="20"/>
      <c r="D113" s="20" t="s">
        <v>26</v>
      </c>
      <c r="E113" s="63"/>
      <c r="F113" s="20"/>
      <c r="G113" s="7"/>
      <c r="H113" s="10"/>
      <c r="I113" s="10"/>
      <c r="L113" s="1" t="str">
        <f>L$23</f>
        <v>либо после выпадения орла.</v>
      </c>
    </row>
    <row r="114" spans="1:12" ht="18.75">
      <c r="A114" s="25" t="s">
        <v>27</v>
      </c>
      <c r="B114" s="27"/>
      <c r="C114" s="20"/>
      <c r="D114" s="20" t="s">
        <v>28</v>
      </c>
      <c r="E114" s="63"/>
      <c r="F114" s="20"/>
      <c r="G114" s="7"/>
      <c r="H114" s="10"/>
      <c r="I114" s="11"/>
      <c r="L114" s="1">
        <f>L$24</f>
        <v>0</v>
      </c>
    </row>
    <row r="115" spans="1:12" ht="18.75">
      <c r="A115" s="26" t="s">
        <v>29</v>
      </c>
      <c r="B115" s="27"/>
      <c r="C115" s="20"/>
      <c r="D115" s="20" t="s">
        <v>30</v>
      </c>
      <c r="E115" s="63"/>
      <c r="F115" s="20"/>
      <c r="G115" s="7"/>
      <c r="H115" s="10"/>
      <c r="I115" s="11"/>
      <c r="L115" s="1" t="str">
        <f>L$25</f>
        <v>Сначала заполните столбец результатов</v>
      </c>
    </row>
    <row r="116" spans="1:12" ht="19.5" thickBot="1">
      <c r="A116" s="18" t="s">
        <v>5</v>
      </c>
      <c r="B116" s="34">
        <f>B117*B117</f>
        <v>1</v>
      </c>
      <c r="C116" s="34">
        <f t="shared" ref="C116:E116" si="24">C117*C117</f>
        <v>4</v>
      </c>
      <c r="D116" s="34">
        <f t="shared" si="24"/>
        <v>9</v>
      </c>
      <c r="E116" s="34">
        <f t="shared" si="24"/>
        <v>16</v>
      </c>
      <c r="F116" s="20"/>
      <c r="G116" s="20"/>
      <c r="H116" s="10"/>
      <c r="L116" s="1" t="str">
        <f>L$26</f>
        <v>испытаний.</v>
      </c>
    </row>
    <row r="117" spans="1:12" ht="20.25" thickTop="1" thickBot="1">
      <c r="A117" s="30" t="s">
        <v>6</v>
      </c>
      <c r="B117" s="31">
        <v>1</v>
      </c>
      <c r="C117" s="31">
        <v>2</v>
      </c>
      <c r="D117" s="31">
        <v>3</v>
      </c>
      <c r="E117" s="32">
        <v>4</v>
      </c>
      <c r="F117" s="44"/>
      <c r="G117" s="20"/>
      <c r="H117" s="10"/>
      <c r="L117" s="1" t="str">
        <f>L$27</f>
        <v>Потом заполните строку частот n(X=xi) для всех</v>
      </c>
    </row>
    <row r="118" spans="1:12" ht="20.25" thickTop="1" thickBot="1">
      <c r="A118" s="33" t="s">
        <v>7</v>
      </c>
      <c r="B118" s="42"/>
      <c r="C118" s="42"/>
      <c r="D118" s="42"/>
      <c r="E118" s="43"/>
      <c r="F118" s="45">
        <f>SUM(B118:E118)</f>
        <v>0</v>
      </c>
      <c r="G118" s="40"/>
      <c r="H118" s="10"/>
      <c r="L118" s="1" t="str">
        <f>L$28</f>
        <v>значений xi от 1 до 4.</v>
      </c>
    </row>
    <row r="119" spans="1:12" ht="20.25" thickTop="1" thickBot="1">
      <c r="A119" s="19" t="s">
        <v>8</v>
      </c>
      <c r="B119" s="58">
        <f>IF($F118=0,0,B118/$F118)</f>
        <v>0</v>
      </c>
      <c r="C119" s="58">
        <f t="shared" ref="C119:E119" si="25">IF($F118=0,0,C118/$F118)</f>
        <v>0</v>
      </c>
      <c r="D119" s="58">
        <f t="shared" si="25"/>
        <v>0</v>
      </c>
      <c r="E119" s="58">
        <f t="shared" si="25"/>
        <v>0</v>
      </c>
      <c r="F119" s="41"/>
      <c r="G119" s="20"/>
      <c r="H119" s="10"/>
      <c r="L119" s="1">
        <f>L$29</f>
        <v>0</v>
      </c>
    </row>
    <row r="120" spans="1:12" ht="20.25" thickTop="1" thickBot="1">
      <c r="A120" s="52" t="s">
        <v>9</v>
      </c>
      <c r="B120" s="53">
        <v>0.5</v>
      </c>
      <c r="C120" s="53">
        <v>0.25</v>
      </c>
      <c r="D120" s="53">
        <v>0.125</v>
      </c>
      <c r="E120" s="54">
        <v>0.125</v>
      </c>
      <c r="F120" s="20"/>
      <c r="G120" s="20"/>
      <c r="H120" s="10"/>
      <c r="L120" s="62" t="s">
        <v>10</v>
      </c>
    </row>
    <row r="121" spans="1:12" ht="19.5" thickTop="1">
      <c r="A121" s="22" t="s">
        <v>11</v>
      </c>
      <c r="B121" s="46">
        <f>SUMPRODUCT(B117:E117,B120:E120)</f>
        <v>1.875</v>
      </c>
      <c r="C121" s="20"/>
      <c r="D121" s="5" t="s">
        <v>12</v>
      </c>
      <c r="E121" s="68" t="s">
        <v>35</v>
      </c>
      <c r="F121" s="20"/>
      <c r="G121" s="20"/>
      <c r="H121" s="10"/>
      <c r="L121" s="1">
        <f>L$31</f>
        <v>0</v>
      </c>
    </row>
    <row r="122" spans="1:12" ht="18.75">
      <c r="A122" s="22" t="s">
        <v>13</v>
      </c>
      <c r="B122" s="46">
        <f>SUMPRODUCT(B116:E116,B120:E120)-B121*B121</f>
        <v>1.109375</v>
      </c>
      <c r="C122" s="20"/>
      <c r="D122" s="5" t="s">
        <v>14</v>
      </c>
      <c r="E122" s="68" t="s">
        <v>35</v>
      </c>
      <c r="F122" s="20" t="s">
        <v>18</v>
      </c>
      <c r="G122" s="63" t="s">
        <v>35</v>
      </c>
      <c r="H122" s="10"/>
      <c r="L122" s="1">
        <f>L$32</f>
        <v>0</v>
      </c>
    </row>
    <row r="123" spans="1:12" ht="18.75">
      <c r="A123" s="22" t="s">
        <v>15</v>
      </c>
      <c r="B123" s="46">
        <f>SQRT(B122)</f>
        <v>1.0532687216470449</v>
      </c>
      <c r="C123" s="20"/>
      <c r="D123" s="5" t="s">
        <v>16</v>
      </c>
      <c r="E123" s="68" t="s">
        <v>35</v>
      </c>
      <c r="F123" s="20"/>
      <c r="G123" s="20"/>
      <c r="H123" s="10"/>
      <c r="L123" s="1">
        <f>L$33</f>
        <v>0</v>
      </c>
    </row>
    <row r="124" spans="1:12" ht="18.75">
      <c r="A124" s="22"/>
      <c r="B124" s="20"/>
      <c r="C124" s="20"/>
      <c r="D124" s="20"/>
      <c r="E124" s="20"/>
      <c r="F124" s="20"/>
      <c r="G124" s="20"/>
      <c r="H124" s="10"/>
      <c r="L124" s="1">
        <f>L$34</f>
        <v>0</v>
      </c>
    </row>
    <row r="125" spans="1:12" ht="18.75">
      <c r="A125" s="5"/>
      <c r="B125" s="7"/>
      <c r="C125" s="7"/>
      <c r="D125" s="7"/>
      <c r="E125" s="7"/>
      <c r="F125" s="7"/>
      <c r="G125" s="7"/>
      <c r="H125" s="10"/>
      <c r="L125" s="1">
        <f>L$35</f>
        <v>0</v>
      </c>
    </row>
    <row r="127" spans="1:12" ht="18.75">
      <c r="A127" s="15" t="str">
        <f>'Название и список группы'!A8</f>
        <v>Лотфи</v>
      </c>
      <c r="B127" s="67" t="str">
        <f>'Название и список группы'!B8</f>
        <v>Мохамед</v>
      </c>
      <c r="C127" s="67"/>
      <c r="D127" s="67"/>
      <c r="E127" s="67"/>
      <c r="F127" s="67"/>
      <c r="G127" s="67"/>
      <c r="H127" s="67"/>
      <c r="I127" s="67"/>
      <c r="J127" s="67"/>
      <c r="L127" s="1" t="str">
        <f>L$19</f>
        <v>Заполните только желтые поля!!!</v>
      </c>
    </row>
    <row r="128" spans="1:12">
      <c r="A128" s="18"/>
      <c r="B128" s="7" t="s">
        <v>20</v>
      </c>
      <c r="C128" s="21"/>
      <c r="D128" s="21"/>
      <c r="E128" s="7" t="s">
        <v>20</v>
      </c>
      <c r="F128" s="21"/>
      <c r="G128" s="8"/>
      <c r="H128" s="2"/>
      <c r="I128" s="2"/>
      <c r="J128" s="3" t="s">
        <v>0</v>
      </c>
      <c r="L128" s="1" t="str">
        <f>L$20</f>
        <v>10 серий бросков монеты</v>
      </c>
    </row>
    <row r="129" spans="1:12" ht="18.75">
      <c r="A129" s="25" t="s">
        <v>21</v>
      </c>
      <c r="B129" s="27"/>
      <c r="C129" s="20"/>
      <c r="D129" s="20" t="s">
        <v>22</v>
      </c>
      <c r="E129" s="63"/>
      <c r="F129" s="20"/>
      <c r="G129" s="7"/>
      <c r="H129" s="10"/>
      <c r="I129" s="10"/>
      <c r="J129" s="24">
        <f>IF(SUM(B129:B133)&gt;0,1,10^(-5))</f>
        <v>1.0000000000000001E-5</v>
      </c>
      <c r="L129" s="1" t="str">
        <f>L$21</f>
        <v>X — число бросков в серии из не более 4 бросков,</v>
      </c>
    </row>
    <row r="130" spans="1:12" ht="18.75">
      <c r="A130" s="25" t="s">
        <v>23</v>
      </c>
      <c r="B130" s="27"/>
      <c r="C130" s="20"/>
      <c r="D130" s="20" t="s">
        <v>24</v>
      </c>
      <c r="E130" s="63"/>
      <c r="F130" s="20"/>
      <c r="G130" s="7"/>
      <c r="H130" s="10"/>
      <c r="I130" s="10"/>
      <c r="L130" s="1" t="str">
        <f>L$22</f>
        <v>серия прекращается либо после 4-го броска,</v>
      </c>
    </row>
    <row r="131" spans="1:12" ht="18.75">
      <c r="A131" s="25" t="s">
        <v>25</v>
      </c>
      <c r="B131" s="27"/>
      <c r="C131" s="20"/>
      <c r="D131" s="20" t="s">
        <v>26</v>
      </c>
      <c r="E131" s="63"/>
      <c r="F131" s="20"/>
      <c r="G131" s="7"/>
      <c r="H131" s="10"/>
      <c r="I131" s="10"/>
      <c r="L131" s="1" t="str">
        <f>L$23</f>
        <v>либо после выпадения орла.</v>
      </c>
    </row>
    <row r="132" spans="1:12" ht="18.75">
      <c r="A132" s="25" t="s">
        <v>27</v>
      </c>
      <c r="B132" s="27"/>
      <c r="C132" s="20"/>
      <c r="D132" s="20" t="s">
        <v>28</v>
      </c>
      <c r="E132" s="63"/>
      <c r="F132" s="20"/>
      <c r="G132" s="7"/>
      <c r="H132" s="10"/>
      <c r="I132" s="11"/>
      <c r="L132" s="1">
        <f>L$24</f>
        <v>0</v>
      </c>
    </row>
    <row r="133" spans="1:12" ht="18.75">
      <c r="A133" s="26" t="s">
        <v>29</v>
      </c>
      <c r="B133" s="27"/>
      <c r="C133" s="20"/>
      <c r="D133" s="20" t="s">
        <v>30</v>
      </c>
      <c r="E133" s="63"/>
      <c r="F133" s="20"/>
      <c r="G133" s="7"/>
      <c r="H133" s="10"/>
      <c r="I133" s="11"/>
      <c r="L133" s="1" t="str">
        <f>L$25</f>
        <v>Сначала заполните столбец результатов</v>
      </c>
    </row>
    <row r="134" spans="1:12" ht="19.5" thickBot="1">
      <c r="A134" s="18" t="s">
        <v>5</v>
      </c>
      <c r="B134" s="34">
        <f>B135*B135</f>
        <v>1</v>
      </c>
      <c r="C134" s="34">
        <f t="shared" ref="C134:E134" si="26">C135*C135</f>
        <v>4</v>
      </c>
      <c r="D134" s="34">
        <f t="shared" si="26"/>
        <v>9</v>
      </c>
      <c r="E134" s="34">
        <f t="shared" si="26"/>
        <v>16</v>
      </c>
      <c r="F134" s="20"/>
      <c r="G134" s="20"/>
      <c r="H134" s="10"/>
      <c r="L134" s="1" t="str">
        <f>L$26</f>
        <v>испытаний.</v>
      </c>
    </row>
    <row r="135" spans="1:12" ht="20.25" thickTop="1" thickBot="1">
      <c r="A135" s="30" t="s">
        <v>6</v>
      </c>
      <c r="B135" s="31">
        <v>1</v>
      </c>
      <c r="C135" s="31">
        <v>2</v>
      </c>
      <c r="D135" s="31">
        <v>3</v>
      </c>
      <c r="E135" s="32">
        <v>4</v>
      </c>
      <c r="F135" s="44"/>
      <c r="G135" s="20"/>
      <c r="H135" s="10"/>
      <c r="L135" s="1" t="str">
        <f>L$27</f>
        <v>Потом заполните строку частот n(X=xi) для всех</v>
      </c>
    </row>
    <row r="136" spans="1:12" ht="20.25" thickTop="1" thickBot="1">
      <c r="A136" s="33" t="s">
        <v>7</v>
      </c>
      <c r="B136" s="42"/>
      <c r="C136" s="42"/>
      <c r="D136" s="42"/>
      <c r="E136" s="43"/>
      <c r="F136" s="45">
        <f>SUM(B136:E136)</f>
        <v>0</v>
      </c>
      <c r="G136" s="40"/>
      <c r="H136" s="10"/>
      <c r="L136" s="1" t="str">
        <f>L$28</f>
        <v>значений xi от 1 до 4.</v>
      </c>
    </row>
    <row r="137" spans="1:12" ht="20.25" thickTop="1" thickBot="1">
      <c r="A137" s="19" t="s">
        <v>8</v>
      </c>
      <c r="B137" s="58">
        <f>IF($F136=0,0,B136/$F136)</f>
        <v>0</v>
      </c>
      <c r="C137" s="58">
        <f t="shared" ref="C137:E137" si="27">IF($F136=0,0,C136/$F136)</f>
        <v>0</v>
      </c>
      <c r="D137" s="58">
        <f t="shared" si="27"/>
        <v>0</v>
      </c>
      <c r="E137" s="58">
        <f t="shared" si="27"/>
        <v>0</v>
      </c>
      <c r="F137" s="41"/>
      <c r="G137" s="20"/>
      <c r="H137" s="10"/>
      <c r="L137" s="1">
        <f>L$29</f>
        <v>0</v>
      </c>
    </row>
    <row r="138" spans="1:12" ht="20.25" thickTop="1" thickBot="1">
      <c r="A138" s="52" t="s">
        <v>9</v>
      </c>
      <c r="B138" s="53">
        <v>0.5</v>
      </c>
      <c r="C138" s="53">
        <v>0.25</v>
      </c>
      <c r="D138" s="53">
        <v>0.125</v>
      </c>
      <c r="E138" s="54">
        <v>0.125</v>
      </c>
      <c r="F138" s="20"/>
      <c r="G138" s="20"/>
      <c r="H138" s="10"/>
      <c r="L138" s="62" t="s">
        <v>10</v>
      </c>
    </row>
    <row r="139" spans="1:12" ht="19.5" thickTop="1">
      <c r="A139" s="22" t="s">
        <v>11</v>
      </c>
      <c r="B139" s="46">
        <f>SUMPRODUCT(B135:E135,B138:E138)</f>
        <v>1.875</v>
      </c>
      <c r="C139" s="20"/>
      <c r="D139" s="5" t="s">
        <v>12</v>
      </c>
      <c r="E139" s="68" t="s">
        <v>35</v>
      </c>
      <c r="F139" s="20"/>
      <c r="G139" s="20"/>
      <c r="H139" s="10"/>
      <c r="L139" s="1">
        <f>L$31</f>
        <v>0</v>
      </c>
    </row>
    <row r="140" spans="1:12" ht="18.75">
      <c r="A140" s="22" t="s">
        <v>13</v>
      </c>
      <c r="B140" s="46">
        <f>SUMPRODUCT(B134:E134,B138:E138)-B139*B139</f>
        <v>1.109375</v>
      </c>
      <c r="C140" s="20"/>
      <c r="D140" s="5" t="s">
        <v>14</v>
      </c>
      <c r="E140" s="68" t="s">
        <v>35</v>
      </c>
      <c r="F140" s="20" t="s">
        <v>18</v>
      </c>
      <c r="G140" s="63" t="s">
        <v>35</v>
      </c>
      <c r="H140" s="10"/>
      <c r="L140" s="1">
        <f>L$32</f>
        <v>0</v>
      </c>
    </row>
    <row r="141" spans="1:12" ht="18.75">
      <c r="A141" s="22" t="s">
        <v>15</v>
      </c>
      <c r="B141" s="46">
        <f>SQRT(B140)</f>
        <v>1.0532687216470449</v>
      </c>
      <c r="C141" s="20"/>
      <c r="D141" s="5" t="s">
        <v>16</v>
      </c>
      <c r="E141" s="68" t="s">
        <v>35</v>
      </c>
      <c r="F141" s="20"/>
      <c r="G141" s="20"/>
      <c r="H141" s="10"/>
      <c r="L141" s="1">
        <f>L$33</f>
        <v>0</v>
      </c>
    </row>
    <row r="142" spans="1:12" ht="18.75">
      <c r="A142" s="22"/>
      <c r="B142" s="20"/>
      <c r="C142" s="20"/>
      <c r="D142" s="20"/>
      <c r="E142" s="20"/>
      <c r="F142" s="20"/>
      <c r="G142" s="20"/>
      <c r="H142" s="10"/>
      <c r="L142" s="1">
        <f>L$34</f>
        <v>0</v>
      </c>
    </row>
    <row r="143" spans="1:12" ht="18.75">
      <c r="A143" s="5"/>
      <c r="B143" s="7"/>
      <c r="C143" s="7"/>
      <c r="D143" s="7"/>
      <c r="E143" s="7"/>
      <c r="F143" s="7"/>
      <c r="G143" s="7"/>
      <c r="H143" s="10"/>
      <c r="L143" s="1">
        <f>L$35</f>
        <v>0</v>
      </c>
    </row>
    <row r="145" spans="1:12" ht="18.75">
      <c r="A145" s="15" t="str">
        <f>'Название и список группы'!A9</f>
        <v>Мохамед Ахмед Нурелдин Саид</v>
      </c>
      <c r="B145" s="67" t="str">
        <f>'Название и список группы'!B9</f>
        <v>Махмуд Ахмед Нурелдин</v>
      </c>
      <c r="C145" s="67"/>
      <c r="D145" s="67"/>
      <c r="E145" s="67"/>
      <c r="F145" s="67"/>
      <c r="G145" s="67"/>
      <c r="H145" s="67"/>
      <c r="I145" s="67"/>
      <c r="J145" s="67"/>
      <c r="L145" s="1" t="str">
        <f>L$19</f>
        <v>Заполните только желтые поля!!!</v>
      </c>
    </row>
    <row r="146" spans="1:12">
      <c r="A146" s="18"/>
      <c r="B146" s="7" t="s">
        <v>20</v>
      </c>
      <c r="C146" s="21"/>
      <c r="D146" s="21"/>
      <c r="E146" s="7" t="s">
        <v>20</v>
      </c>
      <c r="F146" s="21"/>
      <c r="G146" s="8"/>
      <c r="H146" s="2"/>
      <c r="I146" s="2"/>
      <c r="J146" s="3" t="s">
        <v>0</v>
      </c>
      <c r="L146" s="1" t="str">
        <f>L$20</f>
        <v>10 серий бросков монеты</v>
      </c>
    </row>
    <row r="147" spans="1:12" ht="18.75">
      <c r="A147" s="25" t="s">
        <v>21</v>
      </c>
      <c r="B147" s="27"/>
      <c r="C147" s="20"/>
      <c r="D147" s="20" t="s">
        <v>22</v>
      </c>
      <c r="E147" s="63"/>
      <c r="F147" s="20"/>
      <c r="G147" s="7"/>
      <c r="H147" s="10"/>
      <c r="I147" s="10"/>
      <c r="J147" s="24">
        <f>IF(SUM(B147:B151)&gt;0,1,10^(-5))</f>
        <v>1.0000000000000001E-5</v>
      </c>
      <c r="L147" s="1" t="str">
        <f>L$21</f>
        <v>X — число бросков в серии из не более 4 бросков,</v>
      </c>
    </row>
    <row r="148" spans="1:12" ht="18.75">
      <c r="A148" s="25" t="s">
        <v>23</v>
      </c>
      <c r="B148" s="27"/>
      <c r="C148" s="20"/>
      <c r="D148" s="20" t="s">
        <v>24</v>
      </c>
      <c r="E148" s="63"/>
      <c r="F148" s="20"/>
      <c r="G148" s="7"/>
      <c r="H148" s="10"/>
      <c r="I148" s="10"/>
      <c r="L148" s="1" t="str">
        <f>L$22</f>
        <v>серия прекращается либо после 4-го броска,</v>
      </c>
    </row>
    <row r="149" spans="1:12" ht="18.75">
      <c r="A149" s="25" t="s">
        <v>25</v>
      </c>
      <c r="B149" s="27"/>
      <c r="C149" s="20"/>
      <c r="D149" s="20" t="s">
        <v>26</v>
      </c>
      <c r="E149" s="63"/>
      <c r="F149" s="20"/>
      <c r="G149" s="7"/>
      <c r="H149" s="10"/>
      <c r="I149" s="10"/>
      <c r="L149" s="1" t="str">
        <f>L$23</f>
        <v>либо после выпадения орла.</v>
      </c>
    </row>
    <row r="150" spans="1:12" ht="18.75">
      <c r="A150" s="25" t="s">
        <v>27</v>
      </c>
      <c r="B150" s="27"/>
      <c r="C150" s="20"/>
      <c r="D150" s="20" t="s">
        <v>28</v>
      </c>
      <c r="E150" s="63"/>
      <c r="F150" s="20"/>
      <c r="G150" s="7"/>
      <c r="H150" s="10"/>
      <c r="I150" s="11"/>
      <c r="L150" s="1">
        <f>L$24</f>
        <v>0</v>
      </c>
    </row>
    <row r="151" spans="1:12" ht="18.75">
      <c r="A151" s="26" t="s">
        <v>29</v>
      </c>
      <c r="B151" s="27"/>
      <c r="C151" s="20"/>
      <c r="D151" s="20" t="s">
        <v>30</v>
      </c>
      <c r="E151" s="63"/>
      <c r="F151" s="20"/>
      <c r="G151" s="7"/>
      <c r="H151" s="10"/>
      <c r="I151" s="11"/>
      <c r="L151" s="1" t="str">
        <f>L$25</f>
        <v>Сначала заполните столбец результатов</v>
      </c>
    </row>
    <row r="152" spans="1:12" ht="19.5" thickBot="1">
      <c r="A152" s="18" t="s">
        <v>5</v>
      </c>
      <c r="B152" s="34">
        <f>B153*B153</f>
        <v>1</v>
      </c>
      <c r="C152" s="34">
        <f t="shared" ref="C152:E152" si="28">C153*C153</f>
        <v>4</v>
      </c>
      <c r="D152" s="34">
        <f t="shared" si="28"/>
        <v>9</v>
      </c>
      <c r="E152" s="34">
        <f t="shared" si="28"/>
        <v>16</v>
      </c>
      <c r="F152" s="20"/>
      <c r="G152" s="20"/>
      <c r="H152" s="10"/>
      <c r="L152" s="1" t="str">
        <f>L$26</f>
        <v>испытаний.</v>
      </c>
    </row>
    <row r="153" spans="1:12" ht="20.25" thickTop="1" thickBot="1">
      <c r="A153" s="30" t="s">
        <v>6</v>
      </c>
      <c r="B153" s="31">
        <v>1</v>
      </c>
      <c r="C153" s="31">
        <v>2</v>
      </c>
      <c r="D153" s="31">
        <v>3</v>
      </c>
      <c r="E153" s="32">
        <v>4</v>
      </c>
      <c r="F153" s="44"/>
      <c r="G153" s="20"/>
      <c r="H153" s="10"/>
      <c r="L153" s="1" t="str">
        <f>L$27</f>
        <v>Потом заполните строку частот n(X=xi) для всех</v>
      </c>
    </row>
    <row r="154" spans="1:12" ht="20.25" thickTop="1" thickBot="1">
      <c r="A154" s="33" t="s">
        <v>7</v>
      </c>
      <c r="B154" s="42"/>
      <c r="C154" s="42"/>
      <c r="D154" s="42"/>
      <c r="E154" s="43"/>
      <c r="F154" s="45">
        <f>SUM(B154:E154)</f>
        <v>0</v>
      </c>
      <c r="G154" s="40"/>
      <c r="H154" s="10"/>
      <c r="L154" s="1" t="str">
        <f>L$28</f>
        <v>значений xi от 1 до 4.</v>
      </c>
    </row>
    <row r="155" spans="1:12" ht="20.25" thickTop="1" thickBot="1">
      <c r="A155" s="19" t="s">
        <v>8</v>
      </c>
      <c r="B155" s="58">
        <f>IF($F154=0,0,B154/$F154)</f>
        <v>0</v>
      </c>
      <c r="C155" s="58">
        <f t="shared" ref="C155:E155" si="29">IF($F154=0,0,C154/$F154)</f>
        <v>0</v>
      </c>
      <c r="D155" s="58">
        <f t="shared" si="29"/>
        <v>0</v>
      </c>
      <c r="E155" s="58">
        <f t="shared" si="29"/>
        <v>0</v>
      </c>
      <c r="F155" s="41"/>
      <c r="G155" s="20"/>
      <c r="H155" s="10"/>
      <c r="L155" s="1">
        <f>L$29</f>
        <v>0</v>
      </c>
    </row>
    <row r="156" spans="1:12" ht="20.25" thickTop="1" thickBot="1">
      <c r="A156" s="52" t="s">
        <v>9</v>
      </c>
      <c r="B156" s="53">
        <v>0.5</v>
      </c>
      <c r="C156" s="53">
        <v>0.25</v>
      </c>
      <c r="D156" s="53">
        <v>0.125</v>
      </c>
      <c r="E156" s="54">
        <v>0.125</v>
      </c>
      <c r="F156" s="20"/>
      <c r="G156" s="20"/>
      <c r="H156" s="10"/>
      <c r="L156" s="62" t="s">
        <v>10</v>
      </c>
    </row>
    <row r="157" spans="1:12" ht="19.5" thickTop="1">
      <c r="A157" s="22" t="s">
        <v>11</v>
      </c>
      <c r="B157" s="46">
        <f>SUMPRODUCT(B153:E153,B156:E156)</f>
        <v>1.875</v>
      </c>
      <c r="C157" s="20"/>
      <c r="D157" s="5" t="s">
        <v>12</v>
      </c>
      <c r="E157" s="68" t="s">
        <v>35</v>
      </c>
      <c r="F157" s="20"/>
      <c r="G157" s="20"/>
      <c r="H157" s="10"/>
      <c r="L157" s="1">
        <f>L$31</f>
        <v>0</v>
      </c>
    </row>
    <row r="158" spans="1:12" ht="18.75">
      <c r="A158" s="22" t="s">
        <v>13</v>
      </c>
      <c r="B158" s="46">
        <f>SUMPRODUCT(B152:E152,B156:E156)-B157*B157</f>
        <v>1.109375</v>
      </c>
      <c r="C158" s="20"/>
      <c r="D158" s="5" t="s">
        <v>14</v>
      </c>
      <c r="E158" s="68" t="s">
        <v>35</v>
      </c>
      <c r="F158" s="20" t="s">
        <v>18</v>
      </c>
      <c r="G158" s="63" t="s">
        <v>35</v>
      </c>
      <c r="H158" s="10"/>
      <c r="L158" s="1">
        <f>L$32</f>
        <v>0</v>
      </c>
    </row>
    <row r="159" spans="1:12" ht="18.75">
      <c r="A159" s="22" t="s">
        <v>15</v>
      </c>
      <c r="B159" s="46">
        <f>SQRT(B158)</f>
        <v>1.0532687216470449</v>
      </c>
      <c r="C159" s="20"/>
      <c r="D159" s="5" t="s">
        <v>16</v>
      </c>
      <c r="E159" s="68" t="s">
        <v>35</v>
      </c>
      <c r="F159" s="20"/>
      <c r="G159" s="20"/>
      <c r="H159" s="10"/>
      <c r="L159" s="1">
        <f>L$33</f>
        <v>0</v>
      </c>
    </row>
    <row r="160" spans="1:12" ht="18.75">
      <c r="A160" s="22"/>
      <c r="B160" s="20"/>
      <c r="C160" s="20"/>
      <c r="D160" s="20"/>
      <c r="E160" s="20"/>
      <c r="F160" s="20"/>
      <c r="G160" s="20"/>
      <c r="H160" s="10"/>
      <c r="L160" s="1">
        <f>L$34</f>
        <v>0</v>
      </c>
    </row>
    <row r="161" spans="1:12" ht="18.75">
      <c r="A161" s="5"/>
      <c r="B161" s="7"/>
      <c r="C161" s="7"/>
      <c r="D161" s="7"/>
      <c r="E161" s="7"/>
      <c r="F161" s="7"/>
      <c r="G161" s="7"/>
      <c r="H161" s="10"/>
      <c r="L161" s="1">
        <f>L$35</f>
        <v>0</v>
      </c>
    </row>
    <row r="163" spans="1:12" ht="18.75">
      <c r="A163" s="15" t="str">
        <f>'Название и список группы'!A10</f>
        <v>Петрова</v>
      </c>
      <c r="B163" s="67" t="str">
        <f>'Название и список группы'!B10</f>
        <v>Ольга Александровна</v>
      </c>
      <c r="C163" s="67"/>
      <c r="D163" s="67"/>
      <c r="E163" s="67"/>
      <c r="F163" s="67"/>
      <c r="G163" s="67"/>
      <c r="H163" s="67"/>
      <c r="I163" s="67"/>
      <c r="J163" s="67"/>
      <c r="L163" s="1" t="str">
        <f>L$19</f>
        <v>Заполните только желтые поля!!!</v>
      </c>
    </row>
    <row r="164" spans="1:12">
      <c r="A164" s="18"/>
      <c r="B164" s="7" t="s">
        <v>20</v>
      </c>
      <c r="C164" s="21"/>
      <c r="D164" s="21"/>
      <c r="E164" s="7" t="s">
        <v>20</v>
      </c>
      <c r="F164" s="21"/>
      <c r="G164" s="8"/>
      <c r="H164" s="2"/>
      <c r="I164" s="2"/>
      <c r="J164" s="3" t="s">
        <v>0</v>
      </c>
      <c r="L164" s="1" t="str">
        <f>L$20</f>
        <v>10 серий бросков монеты</v>
      </c>
    </row>
    <row r="165" spans="1:12" ht="18.75">
      <c r="A165" s="25" t="s">
        <v>21</v>
      </c>
      <c r="B165" s="27"/>
      <c r="C165" s="20"/>
      <c r="D165" s="20" t="s">
        <v>22</v>
      </c>
      <c r="E165" s="63"/>
      <c r="F165" s="20"/>
      <c r="G165" s="7"/>
      <c r="H165" s="10"/>
      <c r="I165" s="10"/>
      <c r="J165" s="24">
        <f>IF(SUM(B165:B169)&gt;0,1,10^(-5))</f>
        <v>1.0000000000000001E-5</v>
      </c>
      <c r="L165" s="1" t="str">
        <f>L$21</f>
        <v>X — число бросков в серии из не более 4 бросков,</v>
      </c>
    </row>
    <row r="166" spans="1:12" ht="18.75">
      <c r="A166" s="25" t="s">
        <v>23</v>
      </c>
      <c r="B166" s="27"/>
      <c r="C166" s="20"/>
      <c r="D166" s="20" t="s">
        <v>24</v>
      </c>
      <c r="E166" s="63"/>
      <c r="F166" s="20"/>
      <c r="G166" s="7"/>
      <c r="H166" s="10"/>
      <c r="I166" s="10"/>
      <c r="L166" s="1" t="str">
        <f>L$22</f>
        <v>серия прекращается либо после 4-го броска,</v>
      </c>
    </row>
    <row r="167" spans="1:12" ht="18.75">
      <c r="A167" s="25" t="s">
        <v>25</v>
      </c>
      <c r="B167" s="27"/>
      <c r="C167" s="20"/>
      <c r="D167" s="20" t="s">
        <v>26</v>
      </c>
      <c r="E167" s="63"/>
      <c r="F167" s="20"/>
      <c r="G167" s="7"/>
      <c r="H167" s="10"/>
      <c r="I167" s="10"/>
      <c r="L167" s="1" t="str">
        <f>L$23</f>
        <v>либо после выпадения орла.</v>
      </c>
    </row>
    <row r="168" spans="1:12" ht="18.75">
      <c r="A168" s="25" t="s">
        <v>27</v>
      </c>
      <c r="B168" s="27"/>
      <c r="C168" s="20"/>
      <c r="D168" s="20" t="s">
        <v>28</v>
      </c>
      <c r="E168" s="63"/>
      <c r="F168" s="20"/>
      <c r="G168" s="7"/>
      <c r="H168" s="10"/>
      <c r="I168" s="11"/>
      <c r="L168" s="1">
        <f>L$24</f>
        <v>0</v>
      </c>
    </row>
    <row r="169" spans="1:12" ht="18.75">
      <c r="A169" s="26" t="s">
        <v>29</v>
      </c>
      <c r="B169" s="27"/>
      <c r="C169" s="20"/>
      <c r="D169" s="20" t="s">
        <v>30</v>
      </c>
      <c r="E169" s="63"/>
      <c r="F169" s="20"/>
      <c r="G169" s="7"/>
      <c r="H169" s="10"/>
      <c r="I169" s="11"/>
      <c r="L169" s="1" t="str">
        <f>L$25</f>
        <v>Сначала заполните столбец результатов</v>
      </c>
    </row>
    <row r="170" spans="1:12" ht="19.5" thickBot="1">
      <c r="A170" s="18" t="s">
        <v>5</v>
      </c>
      <c r="B170" s="34">
        <f>B171*B171</f>
        <v>1</v>
      </c>
      <c r="C170" s="34">
        <f t="shared" ref="C170:E170" si="30">C171*C171</f>
        <v>4</v>
      </c>
      <c r="D170" s="34">
        <f t="shared" si="30"/>
        <v>9</v>
      </c>
      <c r="E170" s="34">
        <f t="shared" si="30"/>
        <v>16</v>
      </c>
      <c r="F170" s="20"/>
      <c r="G170" s="20"/>
      <c r="H170" s="10"/>
      <c r="L170" s="1" t="str">
        <f>L$26</f>
        <v>испытаний.</v>
      </c>
    </row>
    <row r="171" spans="1:12" ht="20.25" thickTop="1" thickBot="1">
      <c r="A171" s="30" t="s">
        <v>6</v>
      </c>
      <c r="B171" s="31">
        <v>1</v>
      </c>
      <c r="C171" s="31">
        <v>2</v>
      </c>
      <c r="D171" s="31">
        <v>3</v>
      </c>
      <c r="E171" s="32">
        <v>4</v>
      </c>
      <c r="F171" s="44"/>
      <c r="G171" s="20"/>
      <c r="H171" s="10"/>
      <c r="L171" s="1" t="str">
        <f>L$27</f>
        <v>Потом заполните строку частот n(X=xi) для всех</v>
      </c>
    </row>
    <row r="172" spans="1:12" ht="20.25" thickTop="1" thickBot="1">
      <c r="A172" s="33" t="s">
        <v>7</v>
      </c>
      <c r="B172" s="42"/>
      <c r="C172" s="42"/>
      <c r="D172" s="42"/>
      <c r="E172" s="43"/>
      <c r="F172" s="45">
        <f>SUM(B172:E172)</f>
        <v>0</v>
      </c>
      <c r="G172" s="40"/>
      <c r="H172" s="10"/>
      <c r="L172" s="1" t="str">
        <f>L$28</f>
        <v>значений xi от 1 до 4.</v>
      </c>
    </row>
    <row r="173" spans="1:12" ht="20.25" thickTop="1" thickBot="1">
      <c r="A173" s="19" t="s">
        <v>8</v>
      </c>
      <c r="B173" s="58">
        <f>IF($F172=0,0,B172/$F172)</f>
        <v>0</v>
      </c>
      <c r="C173" s="58">
        <f t="shared" ref="C173:E173" si="31">IF($F172=0,0,C172/$F172)</f>
        <v>0</v>
      </c>
      <c r="D173" s="58">
        <f t="shared" si="31"/>
        <v>0</v>
      </c>
      <c r="E173" s="58">
        <f t="shared" si="31"/>
        <v>0</v>
      </c>
      <c r="F173" s="41"/>
      <c r="G173" s="20"/>
      <c r="H173" s="10"/>
      <c r="L173" s="1">
        <f>L$29</f>
        <v>0</v>
      </c>
    </row>
    <row r="174" spans="1:12" ht="20.25" thickTop="1" thickBot="1">
      <c r="A174" s="52" t="s">
        <v>9</v>
      </c>
      <c r="B174" s="53">
        <v>0.5</v>
      </c>
      <c r="C174" s="53">
        <v>0.25</v>
      </c>
      <c r="D174" s="53">
        <v>0.125</v>
      </c>
      <c r="E174" s="54">
        <v>0.125</v>
      </c>
      <c r="F174" s="20"/>
      <c r="G174" s="20"/>
      <c r="H174" s="10"/>
      <c r="L174" s="62" t="s">
        <v>10</v>
      </c>
    </row>
    <row r="175" spans="1:12" ht="19.5" thickTop="1">
      <c r="A175" s="22" t="s">
        <v>11</v>
      </c>
      <c r="B175" s="46">
        <f>SUMPRODUCT(B171:E171,B174:E174)</f>
        <v>1.875</v>
      </c>
      <c r="C175" s="20"/>
      <c r="D175" s="5" t="s">
        <v>12</v>
      </c>
      <c r="E175" s="68" t="s">
        <v>35</v>
      </c>
      <c r="F175" s="20"/>
      <c r="G175" s="20"/>
      <c r="H175" s="10"/>
      <c r="L175" s="1">
        <f>L$31</f>
        <v>0</v>
      </c>
    </row>
    <row r="176" spans="1:12" ht="18.75">
      <c r="A176" s="22" t="s">
        <v>13</v>
      </c>
      <c r="B176" s="46">
        <f>SUMPRODUCT(B170:E170,B174:E174)-B175*B175</f>
        <v>1.109375</v>
      </c>
      <c r="C176" s="20"/>
      <c r="D176" s="5" t="s">
        <v>14</v>
      </c>
      <c r="E176" s="68" t="s">
        <v>35</v>
      </c>
      <c r="F176" s="20" t="s">
        <v>18</v>
      </c>
      <c r="G176" s="63" t="s">
        <v>35</v>
      </c>
      <c r="H176" s="10"/>
      <c r="L176" s="1">
        <f>L$32</f>
        <v>0</v>
      </c>
    </row>
    <row r="177" spans="1:12" ht="18.75">
      <c r="A177" s="22" t="s">
        <v>15</v>
      </c>
      <c r="B177" s="46">
        <f>SQRT(B176)</f>
        <v>1.0532687216470449</v>
      </c>
      <c r="C177" s="20"/>
      <c r="D177" s="5" t="s">
        <v>16</v>
      </c>
      <c r="E177" s="68" t="s">
        <v>35</v>
      </c>
      <c r="F177" s="20"/>
      <c r="G177" s="20"/>
      <c r="H177" s="10"/>
      <c r="L177" s="1">
        <f>L$33</f>
        <v>0</v>
      </c>
    </row>
    <row r="178" spans="1:12" ht="18.75">
      <c r="A178" s="22"/>
      <c r="B178" s="20"/>
      <c r="C178" s="20"/>
      <c r="D178" s="20"/>
      <c r="E178" s="20"/>
      <c r="F178" s="20"/>
      <c r="G178" s="20"/>
      <c r="H178" s="10"/>
      <c r="L178" s="1">
        <f>L$34</f>
        <v>0</v>
      </c>
    </row>
    <row r="179" spans="1:12" ht="18.75">
      <c r="A179" s="5"/>
      <c r="B179" s="7"/>
      <c r="C179" s="7"/>
      <c r="D179" s="7"/>
      <c r="E179" s="7"/>
      <c r="F179" s="7"/>
      <c r="G179" s="7"/>
      <c r="H179" s="10"/>
      <c r="L179" s="1">
        <f>L$35</f>
        <v>0</v>
      </c>
    </row>
    <row r="181" spans="1:12" ht="18.75">
      <c r="A181" s="15" t="str">
        <f>'Название и список группы'!A11</f>
        <v>Подшивалов</v>
      </c>
      <c r="B181" s="67" t="str">
        <f>'Название и список группы'!B11</f>
        <v>Данил Дмитриевич</v>
      </c>
      <c r="C181" s="67"/>
      <c r="D181" s="67"/>
      <c r="E181" s="67"/>
      <c r="F181" s="67"/>
      <c r="G181" s="67"/>
      <c r="H181" s="67"/>
      <c r="I181" s="67"/>
      <c r="J181" s="67"/>
      <c r="L181" s="1" t="str">
        <f>L$19</f>
        <v>Заполните только желтые поля!!!</v>
      </c>
    </row>
    <row r="182" spans="1:12">
      <c r="A182" s="18"/>
      <c r="B182" s="7" t="s">
        <v>20</v>
      </c>
      <c r="C182" s="21"/>
      <c r="D182" s="21"/>
      <c r="E182" s="7" t="s">
        <v>20</v>
      </c>
      <c r="F182" s="21"/>
      <c r="G182" s="8"/>
      <c r="H182" s="2"/>
      <c r="I182" s="2"/>
      <c r="J182" s="3" t="s">
        <v>0</v>
      </c>
      <c r="L182" s="1" t="str">
        <f>L$20</f>
        <v>10 серий бросков монеты</v>
      </c>
    </row>
    <row r="183" spans="1:12" ht="18.75">
      <c r="A183" s="25" t="s">
        <v>21</v>
      </c>
      <c r="B183" s="27"/>
      <c r="C183" s="20"/>
      <c r="D183" s="20" t="s">
        <v>22</v>
      </c>
      <c r="E183" s="63"/>
      <c r="F183" s="20"/>
      <c r="G183" s="7"/>
      <c r="H183" s="10"/>
      <c r="I183" s="10"/>
      <c r="J183" s="24">
        <f>IF(SUM(B183:B187)&gt;0,1,10^(-5))</f>
        <v>1.0000000000000001E-5</v>
      </c>
      <c r="L183" s="1" t="str">
        <f>L$21</f>
        <v>X — число бросков в серии из не более 4 бросков,</v>
      </c>
    </row>
    <row r="184" spans="1:12" ht="18.75">
      <c r="A184" s="25" t="s">
        <v>23</v>
      </c>
      <c r="B184" s="27"/>
      <c r="C184" s="20"/>
      <c r="D184" s="20" t="s">
        <v>24</v>
      </c>
      <c r="E184" s="63"/>
      <c r="F184" s="20"/>
      <c r="G184" s="7"/>
      <c r="H184" s="10"/>
      <c r="I184" s="10"/>
      <c r="L184" s="1" t="str">
        <f>L$22</f>
        <v>серия прекращается либо после 4-го броска,</v>
      </c>
    </row>
    <row r="185" spans="1:12" ht="18.75">
      <c r="A185" s="25" t="s">
        <v>25</v>
      </c>
      <c r="B185" s="27"/>
      <c r="C185" s="20"/>
      <c r="D185" s="20" t="s">
        <v>26</v>
      </c>
      <c r="E185" s="63"/>
      <c r="F185" s="20"/>
      <c r="G185" s="7"/>
      <c r="H185" s="10"/>
      <c r="I185" s="10"/>
      <c r="L185" s="1" t="str">
        <f>L$23</f>
        <v>либо после выпадения орла.</v>
      </c>
    </row>
    <row r="186" spans="1:12" ht="18.75">
      <c r="A186" s="25" t="s">
        <v>27</v>
      </c>
      <c r="B186" s="27"/>
      <c r="C186" s="20"/>
      <c r="D186" s="20" t="s">
        <v>28</v>
      </c>
      <c r="E186" s="63"/>
      <c r="F186" s="20"/>
      <c r="G186" s="7"/>
      <c r="H186" s="10"/>
      <c r="I186" s="11"/>
      <c r="L186" s="1">
        <f>L$24</f>
        <v>0</v>
      </c>
    </row>
    <row r="187" spans="1:12" ht="18.75">
      <c r="A187" s="26" t="s">
        <v>29</v>
      </c>
      <c r="B187" s="27"/>
      <c r="C187" s="20"/>
      <c r="D187" s="20" t="s">
        <v>30</v>
      </c>
      <c r="E187" s="63"/>
      <c r="F187" s="20"/>
      <c r="G187" s="7"/>
      <c r="H187" s="10"/>
      <c r="I187" s="11"/>
      <c r="L187" s="1" t="str">
        <f>L$25</f>
        <v>Сначала заполните столбец результатов</v>
      </c>
    </row>
    <row r="188" spans="1:12" ht="19.5" thickBot="1">
      <c r="A188" s="18" t="s">
        <v>5</v>
      </c>
      <c r="B188" s="34">
        <f>B189*B189</f>
        <v>1</v>
      </c>
      <c r="C188" s="34">
        <f t="shared" ref="C188:E188" si="32">C189*C189</f>
        <v>4</v>
      </c>
      <c r="D188" s="34">
        <f t="shared" si="32"/>
        <v>9</v>
      </c>
      <c r="E188" s="34">
        <f t="shared" si="32"/>
        <v>16</v>
      </c>
      <c r="F188" s="20"/>
      <c r="G188" s="20"/>
      <c r="H188" s="10"/>
      <c r="L188" s="1" t="str">
        <f>L$26</f>
        <v>испытаний.</v>
      </c>
    </row>
    <row r="189" spans="1:12" ht="20.25" thickTop="1" thickBot="1">
      <c r="A189" s="30" t="s">
        <v>6</v>
      </c>
      <c r="B189" s="31">
        <v>1</v>
      </c>
      <c r="C189" s="31">
        <v>2</v>
      </c>
      <c r="D189" s="31">
        <v>3</v>
      </c>
      <c r="E189" s="32">
        <v>4</v>
      </c>
      <c r="F189" s="44"/>
      <c r="G189" s="20"/>
      <c r="H189" s="10"/>
      <c r="L189" s="1" t="str">
        <f>L$27</f>
        <v>Потом заполните строку частот n(X=xi) для всех</v>
      </c>
    </row>
    <row r="190" spans="1:12" ht="20.25" thickTop="1" thickBot="1">
      <c r="A190" s="33" t="s">
        <v>7</v>
      </c>
      <c r="B190" s="42"/>
      <c r="C190" s="42"/>
      <c r="D190" s="42"/>
      <c r="E190" s="43"/>
      <c r="F190" s="45">
        <f>SUM(B190:E190)</f>
        <v>0</v>
      </c>
      <c r="G190" s="40"/>
      <c r="H190" s="10"/>
      <c r="L190" s="1" t="str">
        <f>L$28</f>
        <v>значений xi от 1 до 4.</v>
      </c>
    </row>
    <row r="191" spans="1:12" ht="20.25" thickTop="1" thickBot="1">
      <c r="A191" s="19" t="s">
        <v>8</v>
      </c>
      <c r="B191" s="58">
        <f>IF($F190=0,0,B190/$F190)</f>
        <v>0</v>
      </c>
      <c r="C191" s="58">
        <f t="shared" ref="C191:E191" si="33">IF($F190=0,0,C190/$F190)</f>
        <v>0</v>
      </c>
      <c r="D191" s="58">
        <f t="shared" si="33"/>
        <v>0</v>
      </c>
      <c r="E191" s="58">
        <f t="shared" si="33"/>
        <v>0</v>
      </c>
      <c r="F191" s="41"/>
      <c r="G191" s="20"/>
      <c r="H191" s="10"/>
      <c r="L191" s="1">
        <f>L$29</f>
        <v>0</v>
      </c>
    </row>
    <row r="192" spans="1:12" ht="20.25" thickTop="1" thickBot="1">
      <c r="A192" s="52" t="s">
        <v>9</v>
      </c>
      <c r="B192" s="53">
        <v>0.5</v>
      </c>
      <c r="C192" s="53">
        <v>0.25</v>
      </c>
      <c r="D192" s="53">
        <v>0.125</v>
      </c>
      <c r="E192" s="54">
        <v>0.125</v>
      </c>
      <c r="F192" s="20"/>
      <c r="G192" s="20"/>
      <c r="H192" s="10"/>
      <c r="L192" s="62" t="s">
        <v>10</v>
      </c>
    </row>
    <row r="193" spans="1:12" ht="19.5" thickTop="1">
      <c r="A193" s="22" t="s">
        <v>11</v>
      </c>
      <c r="B193" s="46">
        <f>SUMPRODUCT(B189:E189,B192:E192)</f>
        <v>1.875</v>
      </c>
      <c r="C193" s="20"/>
      <c r="D193" s="5" t="s">
        <v>12</v>
      </c>
      <c r="E193" s="68" t="s">
        <v>35</v>
      </c>
      <c r="F193" s="20"/>
      <c r="G193" s="20"/>
      <c r="H193" s="10"/>
      <c r="L193" s="1">
        <f>L$31</f>
        <v>0</v>
      </c>
    </row>
    <row r="194" spans="1:12" ht="18.75">
      <c r="A194" s="22" t="s">
        <v>13</v>
      </c>
      <c r="B194" s="46">
        <f>SUMPRODUCT(B188:E188,B192:E192)-B193*B193</f>
        <v>1.109375</v>
      </c>
      <c r="C194" s="20"/>
      <c r="D194" s="5" t="s">
        <v>14</v>
      </c>
      <c r="E194" s="68" t="s">
        <v>35</v>
      </c>
      <c r="F194" s="20" t="s">
        <v>18</v>
      </c>
      <c r="G194" s="63" t="s">
        <v>35</v>
      </c>
      <c r="H194" s="10"/>
      <c r="L194" s="1">
        <f>L$32</f>
        <v>0</v>
      </c>
    </row>
    <row r="195" spans="1:12" ht="18.75">
      <c r="A195" s="22" t="s">
        <v>15</v>
      </c>
      <c r="B195" s="46">
        <f>SQRT(B194)</f>
        <v>1.0532687216470449</v>
      </c>
      <c r="C195" s="20"/>
      <c r="D195" s="5" t="s">
        <v>16</v>
      </c>
      <c r="E195" s="68" t="s">
        <v>35</v>
      </c>
      <c r="F195" s="20"/>
      <c r="G195" s="20"/>
      <c r="H195" s="10"/>
      <c r="L195" s="1">
        <f>L$33</f>
        <v>0</v>
      </c>
    </row>
    <row r="196" spans="1:12" ht="18.75">
      <c r="A196" s="22"/>
      <c r="B196" s="20"/>
      <c r="C196" s="20"/>
      <c r="D196" s="20"/>
      <c r="E196" s="20"/>
      <c r="F196" s="20"/>
      <c r="G196" s="20"/>
      <c r="H196" s="10"/>
      <c r="L196" s="1">
        <f>L$34</f>
        <v>0</v>
      </c>
    </row>
    <row r="197" spans="1:12" ht="18.75">
      <c r="A197" s="5"/>
      <c r="B197" s="7"/>
      <c r="C197" s="7"/>
      <c r="D197" s="7"/>
      <c r="E197" s="7"/>
      <c r="F197" s="7"/>
      <c r="G197" s="7"/>
      <c r="H197" s="10"/>
      <c r="L197" s="1">
        <f>L$35</f>
        <v>0</v>
      </c>
    </row>
    <row r="199" spans="1:12" ht="18.75">
      <c r="A199" s="15" t="str">
        <f>'Название и список группы'!A12</f>
        <v>Потапов</v>
      </c>
      <c r="B199" s="67" t="str">
        <f>'Название и список группы'!B12</f>
        <v>Иван Николаевич</v>
      </c>
      <c r="C199" s="67"/>
      <c r="D199" s="67"/>
      <c r="E199" s="67"/>
      <c r="F199" s="67"/>
      <c r="G199" s="67"/>
      <c r="H199" s="67"/>
      <c r="I199" s="67"/>
      <c r="J199" s="67"/>
      <c r="L199" s="1" t="str">
        <f>L$19</f>
        <v>Заполните только желтые поля!!!</v>
      </c>
    </row>
    <row r="200" spans="1:12">
      <c r="A200" s="18"/>
      <c r="B200" s="7" t="s">
        <v>20</v>
      </c>
      <c r="C200" s="21"/>
      <c r="D200" s="21"/>
      <c r="E200" s="7" t="s">
        <v>20</v>
      </c>
      <c r="F200" s="21"/>
      <c r="G200" s="8"/>
      <c r="H200" s="2"/>
      <c r="I200" s="2"/>
      <c r="J200" s="3" t="s">
        <v>0</v>
      </c>
      <c r="L200" s="1" t="str">
        <f>L$20</f>
        <v>10 серий бросков монеты</v>
      </c>
    </row>
    <row r="201" spans="1:12" ht="18.75">
      <c r="A201" s="25" t="s">
        <v>21</v>
      </c>
      <c r="B201" s="27"/>
      <c r="C201" s="20"/>
      <c r="D201" s="20" t="s">
        <v>22</v>
      </c>
      <c r="E201" s="63"/>
      <c r="F201" s="20"/>
      <c r="G201" s="7"/>
      <c r="H201" s="10"/>
      <c r="I201" s="10"/>
      <c r="J201" s="24">
        <f>IF(SUM(B201:B205)&gt;0,1,10^(-5))</f>
        <v>1.0000000000000001E-5</v>
      </c>
      <c r="L201" s="1" t="str">
        <f>L$21</f>
        <v>X — число бросков в серии из не более 4 бросков,</v>
      </c>
    </row>
    <row r="202" spans="1:12" ht="18.75">
      <c r="A202" s="25" t="s">
        <v>23</v>
      </c>
      <c r="B202" s="27"/>
      <c r="C202" s="20"/>
      <c r="D202" s="20" t="s">
        <v>24</v>
      </c>
      <c r="E202" s="63"/>
      <c r="F202" s="20"/>
      <c r="G202" s="7"/>
      <c r="H202" s="10"/>
      <c r="I202" s="10"/>
      <c r="L202" s="1" t="str">
        <f>L$22</f>
        <v>серия прекращается либо после 4-го броска,</v>
      </c>
    </row>
    <row r="203" spans="1:12" ht="18.75">
      <c r="A203" s="25" t="s">
        <v>25</v>
      </c>
      <c r="B203" s="27"/>
      <c r="C203" s="20"/>
      <c r="D203" s="20" t="s">
        <v>26</v>
      </c>
      <c r="E203" s="63"/>
      <c r="F203" s="20"/>
      <c r="G203" s="7"/>
      <c r="H203" s="10"/>
      <c r="I203" s="10"/>
      <c r="L203" s="1" t="str">
        <f>L$23</f>
        <v>либо после выпадения орла.</v>
      </c>
    </row>
    <row r="204" spans="1:12" ht="18.75">
      <c r="A204" s="25" t="s">
        <v>27</v>
      </c>
      <c r="B204" s="27"/>
      <c r="C204" s="20"/>
      <c r="D204" s="20" t="s">
        <v>28</v>
      </c>
      <c r="E204" s="63"/>
      <c r="F204" s="20"/>
      <c r="G204" s="7"/>
      <c r="H204" s="10"/>
      <c r="I204" s="11"/>
      <c r="L204" s="1">
        <f>L$24</f>
        <v>0</v>
      </c>
    </row>
    <row r="205" spans="1:12" ht="18.75">
      <c r="A205" s="26" t="s">
        <v>29</v>
      </c>
      <c r="B205" s="27"/>
      <c r="C205" s="20"/>
      <c r="D205" s="20" t="s">
        <v>30</v>
      </c>
      <c r="E205" s="63"/>
      <c r="F205" s="20"/>
      <c r="G205" s="7"/>
      <c r="H205" s="10"/>
      <c r="I205" s="11"/>
      <c r="L205" s="1" t="str">
        <f>L$25</f>
        <v>Сначала заполните столбец результатов</v>
      </c>
    </row>
    <row r="206" spans="1:12" ht="18.75">
      <c r="A206" s="18" t="s">
        <v>5</v>
      </c>
      <c r="B206" s="34">
        <f>B207*B207</f>
        <v>1</v>
      </c>
      <c r="C206" s="34">
        <f t="shared" ref="C206:E206" si="34">C207*C207</f>
        <v>4</v>
      </c>
      <c r="D206" s="34">
        <f t="shared" si="34"/>
        <v>9</v>
      </c>
      <c r="E206" s="34">
        <f t="shared" si="34"/>
        <v>16</v>
      </c>
      <c r="F206" s="20"/>
      <c r="G206" s="20"/>
      <c r="H206" s="10"/>
      <c r="L206" s="1" t="str">
        <f>L$26</f>
        <v>испытаний.</v>
      </c>
    </row>
    <row r="207" spans="1:12" ht="18.75">
      <c r="A207" s="30" t="s">
        <v>6</v>
      </c>
      <c r="B207" s="31">
        <v>1</v>
      </c>
      <c r="C207" s="31">
        <v>2</v>
      </c>
      <c r="D207" s="31">
        <v>3</v>
      </c>
      <c r="E207" s="32">
        <v>4</v>
      </c>
      <c r="F207" s="44"/>
      <c r="G207" s="20"/>
      <c r="H207" s="10"/>
      <c r="L207" s="1" t="str">
        <f>L$27</f>
        <v>Потом заполните строку частот n(X=xi) для всех</v>
      </c>
    </row>
    <row r="208" spans="1:12" ht="18.75">
      <c r="A208" s="33" t="s">
        <v>7</v>
      </c>
      <c r="B208" s="42"/>
      <c r="C208" s="42"/>
      <c r="D208" s="42"/>
      <c r="E208" s="43"/>
      <c r="F208" s="45">
        <f>SUM(B208:E208)</f>
        <v>0</v>
      </c>
      <c r="G208" s="40"/>
      <c r="H208" s="10"/>
      <c r="L208" s="1" t="str">
        <f>L$28</f>
        <v>значений xi от 1 до 4.</v>
      </c>
    </row>
    <row r="209" spans="1:12" ht="18.75">
      <c r="A209" s="19" t="s">
        <v>8</v>
      </c>
      <c r="B209" s="58">
        <f>IF($F208=0,0,B208/$F208)</f>
        <v>0</v>
      </c>
      <c r="C209" s="58">
        <f t="shared" ref="C209:E209" si="35">IF($F208=0,0,C208/$F208)</f>
        <v>0</v>
      </c>
      <c r="D209" s="58">
        <f t="shared" si="35"/>
        <v>0</v>
      </c>
      <c r="E209" s="58">
        <f t="shared" si="35"/>
        <v>0</v>
      </c>
      <c r="F209" s="41"/>
      <c r="G209" s="20"/>
      <c r="H209" s="10"/>
      <c r="L209" s="1">
        <f>L$29</f>
        <v>0</v>
      </c>
    </row>
    <row r="210" spans="1:12" ht="18.75">
      <c r="A210" s="52" t="s">
        <v>9</v>
      </c>
      <c r="B210" s="53">
        <v>0.5</v>
      </c>
      <c r="C210" s="53">
        <v>0.25</v>
      </c>
      <c r="D210" s="53">
        <v>0.125</v>
      </c>
      <c r="E210" s="54">
        <v>0.125</v>
      </c>
      <c r="F210" s="20"/>
      <c r="G210" s="20"/>
      <c r="H210" s="10"/>
      <c r="L210" s="62" t="s">
        <v>10</v>
      </c>
    </row>
    <row r="211" spans="1:12" ht="18.75">
      <c r="A211" s="22" t="s">
        <v>11</v>
      </c>
      <c r="B211" s="46">
        <f>SUMPRODUCT(B207:E207,B210:E210)</f>
        <v>1.875</v>
      </c>
      <c r="C211" s="20"/>
      <c r="D211" s="5" t="s">
        <v>12</v>
      </c>
      <c r="E211" s="68" t="s">
        <v>35</v>
      </c>
      <c r="F211" s="20"/>
      <c r="G211" s="20"/>
      <c r="H211" s="10"/>
      <c r="L211" s="1">
        <f>L$31</f>
        <v>0</v>
      </c>
    </row>
    <row r="212" spans="1:12" ht="18.75">
      <c r="A212" s="22" t="s">
        <v>13</v>
      </c>
      <c r="B212" s="46">
        <f>SUMPRODUCT(B206:E206,B210:E210)-B211*B211</f>
        <v>1.109375</v>
      </c>
      <c r="C212" s="20"/>
      <c r="D212" s="5" t="s">
        <v>14</v>
      </c>
      <c r="E212" s="68" t="s">
        <v>35</v>
      </c>
      <c r="F212" s="20" t="s">
        <v>18</v>
      </c>
      <c r="G212" s="63" t="s">
        <v>35</v>
      </c>
      <c r="H212" s="10"/>
      <c r="L212" s="1">
        <f>L$32</f>
        <v>0</v>
      </c>
    </row>
    <row r="213" spans="1:12" ht="18.75">
      <c r="A213" s="22" t="s">
        <v>15</v>
      </c>
      <c r="B213" s="46">
        <f>SQRT(B212)</f>
        <v>1.0532687216470449</v>
      </c>
      <c r="C213" s="20"/>
      <c r="D213" s="5" t="s">
        <v>16</v>
      </c>
      <c r="E213" s="68" t="s">
        <v>35</v>
      </c>
      <c r="F213" s="20"/>
      <c r="G213" s="20"/>
      <c r="H213" s="10"/>
      <c r="L213" s="1">
        <f>L$33</f>
        <v>0</v>
      </c>
    </row>
    <row r="214" spans="1:12" ht="18.75">
      <c r="A214" s="22"/>
      <c r="B214" s="20"/>
      <c r="C214" s="20"/>
      <c r="D214" s="20"/>
      <c r="E214" s="20"/>
      <c r="F214" s="20"/>
      <c r="G214" s="20"/>
      <c r="H214" s="10"/>
      <c r="L214" s="1">
        <f>L$34</f>
        <v>0</v>
      </c>
    </row>
    <row r="215" spans="1:12" ht="18.75">
      <c r="A215" s="5"/>
      <c r="B215" s="7"/>
      <c r="C215" s="7"/>
      <c r="D215" s="7"/>
      <c r="E215" s="7"/>
      <c r="F215" s="7"/>
      <c r="G215" s="7"/>
      <c r="H215" s="10"/>
      <c r="L215" s="1">
        <f>L$35</f>
        <v>0</v>
      </c>
    </row>
    <row r="217" spans="1:12" ht="18.75">
      <c r="A217" s="15" t="str">
        <f>'Название и список группы'!A13</f>
        <v>Романцов</v>
      </c>
      <c r="B217" s="67" t="str">
        <f>'Название и список группы'!B13</f>
        <v>Павел Петрович</v>
      </c>
      <c r="C217" s="67"/>
      <c r="D217" s="67"/>
      <c r="E217" s="67"/>
      <c r="F217" s="67"/>
      <c r="G217" s="67"/>
      <c r="H217" s="67"/>
      <c r="I217" s="67"/>
      <c r="J217" s="67"/>
      <c r="L217" s="1" t="str">
        <f>L$19</f>
        <v>Заполните только желтые поля!!!</v>
      </c>
    </row>
    <row r="218" spans="1:12">
      <c r="A218" s="18"/>
      <c r="B218" s="7" t="s">
        <v>20</v>
      </c>
      <c r="C218" s="21"/>
      <c r="D218" s="21"/>
      <c r="E218" s="7" t="s">
        <v>20</v>
      </c>
      <c r="F218" s="21"/>
      <c r="G218" s="8"/>
      <c r="H218" s="2"/>
      <c r="I218" s="2"/>
      <c r="J218" s="3" t="s">
        <v>0</v>
      </c>
      <c r="L218" s="1" t="str">
        <f>L$20</f>
        <v>10 серий бросков монеты</v>
      </c>
    </row>
    <row r="219" spans="1:12" ht="18.75">
      <c r="A219" s="25" t="s">
        <v>21</v>
      </c>
      <c r="B219" s="27"/>
      <c r="C219" s="20"/>
      <c r="D219" s="20" t="s">
        <v>22</v>
      </c>
      <c r="E219" s="63"/>
      <c r="F219" s="20"/>
      <c r="G219" s="7"/>
      <c r="H219" s="10"/>
      <c r="I219" s="10"/>
      <c r="J219" s="24">
        <f>IF(SUM(B219:B223)&gt;0,1,10^(-5))</f>
        <v>1.0000000000000001E-5</v>
      </c>
      <c r="L219" s="1" t="str">
        <f>L$21</f>
        <v>X — число бросков в серии из не более 4 бросков,</v>
      </c>
    </row>
    <row r="220" spans="1:12" ht="18.75">
      <c r="A220" s="25" t="s">
        <v>23</v>
      </c>
      <c r="B220" s="27"/>
      <c r="C220" s="20"/>
      <c r="D220" s="20" t="s">
        <v>24</v>
      </c>
      <c r="E220" s="63"/>
      <c r="F220" s="20"/>
      <c r="G220" s="7"/>
      <c r="H220" s="10"/>
      <c r="I220" s="10"/>
      <c r="L220" s="1" t="str">
        <f>L$22</f>
        <v>серия прекращается либо после 4-го броска,</v>
      </c>
    </row>
    <row r="221" spans="1:12" ht="18.75">
      <c r="A221" s="25" t="s">
        <v>25</v>
      </c>
      <c r="B221" s="27"/>
      <c r="C221" s="20"/>
      <c r="D221" s="20" t="s">
        <v>26</v>
      </c>
      <c r="E221" s="63"/>
      <c r="F221" s="20"/>
      <c r="G221" s="7"/>
      <c r="H221" s="10"/>
      <c r="I221" s="10"/>
      <c r="L221" s="1" t="str">
        <f>L$23</f>
        <v>либо после выпадения орла.</v>
      </c>
    </row>
    <row r="222" spans="1:12" ht="18.75">
      <c r="A222" s="25" t="s">
        <v>27</v>
      </c>
      <c r="B222" s="27"/>
      <c r="C222" s="20"/>
      <c r="D222" s="20" t="s">
        <v>28</v>
      </c>
      <c r="E222" s="63"/>
      <c r="F222" s="20"/>
      <c r="G222" s="7"/>
      <c r="H222" s="10"/>
      <c r="I222" s="11"/>
      <c r="L222" s="1">
        <f>L$24</f>
        <v>0</v>
      </c>
    </row>
    <row r="223" spans="1:12" ht="18.75">
      <c r="A223" s="26" t="s">
        <v>29</v>
      </c>
      <c r="B223" s="27"/>
      <c r="C223" s="20"/>
      <c r="D223" s="20" t="s">
        <v>30</v>
      </c>
      <c r="E223" s="63"/>
      <c r="F223" s="20"/>
      <c r="G223" s="7"/>
      <c r="H223" s="10"/>
      <c r="I223" s="11"/>
      <c r="L223" s="1" t="str">
        <f>L$25</f>
        <v>Сначала заполните столбец результатов</v>
      </c>
    </row>
    <row r="224" spans="1:12" ht="18.75">
      <c r="A224" s="18" t="s">
        <v>5</v>
      </c>
      <c r="B224" s="34">
        <f>B225*B225</f>
        <v>1</v>
      </c>
      <c r="C224" s="34">
        <f t="shared" ref="C224:E224" si="36">C225*C225</f>
        <v>4</v>
      </c>
      <c r="D224" s="34">
        <f t="shared" si="36"/>
        <v>9</v>
      </c>
      <c r="E224" s="34">
        <f t="shared" si="36"/>
        <v>16</v>
      </c>
      <c r="F224" s="20"/>
      <c r="G224" s="20"/>
      <c r="H224" s="10"/>
      <c r="L224" s="1" t="str">
        <f>L$26</f>
        <v>испытаний.</v>
      </c>
    </row>
    <row r="225" spans="1:12" ht="18.75">
      <c r="A225" s="30" t="s">
        <v>6</v>
      </c>
      <c r="B225" s="31">
        <v>1</v>
      </c>
      <c r="C225" s="31">
        <v>2</v>
      </c>
      <c r="D225" s="31">
        <v>3</v>
      </c>
      <c r="E225" s="32">
        <v>4</v>
      </c>
      <c r="F225" s="44"/>
      <c r="G225" s="20"/>
      <c r="H225" s="10"/>
      <c r="L225" s="1" t="str">
        <f>L$27</f>
        <v>Потом заполните строку частот n(X=xi) для всех</v>
      </c>
    </row>
    <row r="226" spans="1:12" ht="18.75">
      <c r="A226" s="33" t="s">
        <v>7</v>
      </c>
      <c r="B226" s="42"/>
      <c r="C226" s="42"/>
      <c r="D226" s="42"/>
      <c r="E226" s="43"/>
      <c r="F226" s="45">
        <f>SUM(B226:E226)</f>
        <v>0</v>
      </c>
      <c r="G226" s="40"/>
      <c r="H226" s="10"/>
      <c r="L226" s="1" t="str">
        <f>L$28</f>
        <v>значений xi от 1 до 4.</v>
      </c>
    </row>
    <row r="227" spans="1:12" ht="18.75">
      <c r="A227" s="19" t="s">
        <v>8</v>
      </c>
      <c r="B227" s="58">
        <f>IF($F226=0,0,B226/$F226)</f>
        <v>0</v>
      </c>
      <c r="C227" s="58">
        <f t="shared" ref="C227:E227" si="37">IF($F226=0,0,C226/$F226)</f>
        <v>0</v>
      </c>
      <c r="D227" s="58">
        <f t="shared" si="37"/>
        <v>0</v>
      </c>
      <c r="E227" s="58">
        <f t="shared" si="37"/>
        <v>0</v>
      </c>
      <c r="F227" s="41"/>
      <c r="G227" s="20"/>
      <c r="H227" s="10"/>
      <c r="L227" s="1">
        <f>L$29</f>
        <v>0</v>
      </c>
    </row>
    <row r="228" spans="1:12" ht="18.75">
      <c r="A228" s="52" t="s">
        <v>9</v>
      </c>
      <c r="B228" s="53">
        <v>0.5</v>
      </c>
      <c r="C228" s="53">
        <v>0.25</v>
      </c>
      <c r="D228" s="53">
        <v>0.125</v>
      </c>
      <c r="E228" s="54">
        <v>0.125</v>
      </c>
      <c r="F228" s="20"/>
      <c r="G228" s="20"/>
      <c r="H228" s="10"/>
      <c r="L228" s="62" t="s">
        <v>10</v>
      </c>
    </row>
    <row r="229" spans="1:12" ht="18.75">
      <c r="A229" s="22" t="s">
        <v>11</v>
      </c>
      <c r="B229" s="46">
        <f>SUMPRODUCT(B225:E225,B228:E228)</f>
        <v>1.875</v>
      </c>
      <c r="C229" s="20"/>
      <c r="D229" s="5" t="s">
        <v>12</v>
      </c>
      <c r="E229" s="68" t="s">
        <v>35</v>
      </c>
      <c r="F229" s="20"/>
      <c r="G229" s="20"/>
      <c r="H229" s="10"/>
      <c r="L229" s="1">
        <f>L$31</f>
        <v>0</v>
      </c>
    </row>
    <row r="230" spans="1:12" ht="18.75">
      <c r="A230" s="22" t="s">
        <v>13</v>
      </c>
      <c r="B230" s="46">
        <f>SUMPRODUCT(B224:E224,B228:E228)-B229*B229</f>
        <v>1.109375</v>
      </c>
      <c r="C230" s="20"/>
      <c r="D230" s="5" t="s">
        <v>14</v>
      </c>
      <c r="E230" s="68" t="s">
        <v>35</v>
      </c>
      <c r="F230" s="20" t="s">
        <v>18</v>
      </c>
      <c r="G230" s="63" t="s">
        <v>35</v>
      </c>
      <c r="H230" s="10"/>
      <c r="L230" s="1">
        <f>L$32</f>
        <v>0</v>
      </c>
    </row>
    <row r="231" spans="1:12" ht="18.75">
      <c r="A231" s="22" t="s">
        <v>15</v>
      </c>
      <c r="B231" s="46">
        <f>SQRT(B230)</f>
        <v>1.0532687216470449</v>
      </c>
      <c r="C231" s="20"/>
      <c r="D231" s="5" t="s">
        <v>16</v>
      </c>
      <c r="E231" s="68" t="s">
        <v>35</v>
      </c>
      <c r="F231" s="20"/>
      <c r="G231" s="20"/>
      <c r="H231" s="10"/>
      <c r="L231" s="1">
        <f>L$33</f>
        <v>0</v>
      </c>
    </row>
    <row r="232" spans="1:12" ht="18.75">
      <c r="A232" s="22"/>
      <c r="B232" s="20"/>
      <c r="C232" s="20"/>
      <c r="D232" s="20"/>
      <c r="E232" s="20"/>
      <c r="F232" s="20"/>
      <c r="G232" s="20"/>
      <c r="H232" s="10"/>
      <c r="L232" s="1">
        <f>L$34</f>
        <v>0</v>
      </c>
    </row>
    <row r="233" spans="1:12" ht="18.75">
      <c r="A233" s="5"/>
      <c r="B233" s="7"/>
      <c r="C233" s="7"/>
      <c r="D233" s="7"/>
      <c r="E233" s="7"/>
      <c r="F233" s="7"/>
      <c r="G233" s="7"/>
      <c r="H233" s="10"/>
      <c r="L233" s="1">
        <f>L$35</f>
        <v>0</v>
      </c>
    </row>
    <row r="235" spans="1:12" ht="18.75">
      <c r="A235" s="15" t="str">
        <f>'Название и список группы'!A14</f>
        <v>Рысаев</v>
      </c>
      <c r="B235" s="67" t="str">
        <f>'Название и список группы'!B14</f>
        <v>Дамир Ринатович</v>
      </c>
      <c r="C235" s="67"/>
      <c r="D235" s="67"/>
      <c r="E235" s="67"/>
      <c r="F235" s="67"/>
      <c r="G235" s="67"/>
      <c r="H235" s="67"/>
      <c r="I235" s="67"/>
      <c r="J235" s="67"/>
      <c r="L235" s="1" t="str">
        <f>L$19</f>
        <v>Заполните только желтые поля!!!</v>
      </c>
    </row>
    <row r="236" spans="1:12">
      <c r="A236" s="18"/>
      <c r="B236" s="7" t="s">
        <v>20</v>
      </c>
      <c r="C236" s="21"/>
      <c r="D236" s="21"/>
      <c r="E236" s="7" t="s">
        <v>20</v>
      </c>
      <c r="F236" s="21"/>
      <c r="G236" s="8"/>
      <c r="H236" s="2"/>
      <c r="I236" s="2"/>
      <c r="J236" s="3" t="s">
        <v>0</v>
      </c>
      <c r="L236" s="1" t="str">
        <f>L$20</f>
        <v>10 серий бросков монеты</v>
      </c>
    </row>
    <row r="237" spans="1:12" ht="18.75">
      <c r="A237" s="25" t="s">
        <v>21</v>
      </c>
      <c r="B237" s="27"/>
      <c r="C237" s="20"/>
      <c r="D237" s="20" t="s">
        <v>22</v>
      </c>
      <c r="E237" s="63"/>
      <c r="F237" s="20"/>
      <c r="G237" s="7"/>
      <c r="H237" s="10"/>
      <c r="I237" s="10"/>
      <c r="J237" s="24">
        <f>IF(SUM(B237:B241)&gt;0,1,10^(-5))</f>
        <v>1.0000000000000001E-5</v>
      </c>
      <c r="L237" s="1" t="str">
        <f>L$21</f>
        <v>X — число бросков в серии из не более 4 бросков,</v>
      </c>
    </row>
    <row r="238" spans="1:12" ht="18.75">
      <c r="A238" s="25" t="s">
        <v>23</v>
      </c>
      <c r="B238" s="27"/>
      <c r="C238" s="20"/>
      <c r="D238" s="20" t="s">
        <v>24</v>
      </c>
      <c r="E238" s="63"/>
      <c r="F238" s="20"/>
      <c r="G238" s="7"/>
      <c r="H238" s="10"/>
      <c r="I238" s="10"/>
      <c r="L238" s="1" t="str">
        <f>L$22</f>
        <v>серия прекращается либо после 4-го броска,</v>
      </c>
    </row>
    <row r="239" spans="1:12" ht="18.75">
      <c r="A239" s="25" t="s">
        <v>25</v>
      </c>
      <c r="B239" s="27"/>
      <c r="C239" s="20"/>
      <c r="D239" s="20" t="s">
        <v>26</v>
      </c>
      <c r="E239" s="63"/>
      <c r="F239" s="20"/>
      <c r="G239" s="7"/>
      <c r="H239" s="10"/>
      <c r="I239" s="10"/>
      <c r="L239" s="1" t="str">
        <f>L$23</f>
        <v>либо после выпадения орла.</v>
      </c>
    </row>
    <row r="240" spans="1:12" ht="18.75">
      <c r="A240" s="25" t="s">
        <v>27</v>
      </c>
      <c r="B240" s="27"/>
      <c r="C240" s="20"/>
      <c r="D240" s="20" t="s">
        <v>28</v>
      </c>
      <c r="E240" s="63"/>
      <c r="F240" s="20"/>
      <c r="G240" s="7"/>
      <c r="H240" s="10"/>
      <c r="I240" s="11"/>
      <c r="L240" s="1">
        <f>L$24</f>
        <v>0</v>
      </c>
    </row>
    <row r="241" spans="1:12" ht="18.75">
      <c r="A241" s="26" t="s">
        <v>29</v>
      </c>
      <c r="B241" s="27"/>
      <c r="C241" s="20"/>
      <c r="D241" s="20" t="s">
        <v>30</v>
      </c>
      <c r="E241" s="63"/>
      <c r="F241" s="20"/>
      <c r="G241" s="7"/>
      <c r="H241" s="10"/>
      <c r="I241" s="11"/>
      <c r="L241" s="1" t="str">
        <f>L$25</f>
        <v>Сначала заполните столбец результатов</v>
      </c>
    </row>
    <row r="242" spans="1:12" ht="18.75">
      <c r="A242" s="18" t="s">
        <v>5</v>
      </c>
      <c r="B242" s="34">
        <f>B243*B243</f>
        <v>1</v>
      </c>
      <c r="C242" s="34">
        <f t="shared" ref="C242:E242" si="38">C243*C243</f>
        <v>4</v>
      </c>
      <c r="D242" s="34">
        <f t="shared" si="38"/>
        <v>9</v>
      </c>
      <c r="E242" s="34">
        <f t="shared" si="38"/>
        <v>16</v>
      </c>
      <c r="F242" s="20"/>
      <c r="G242" s="20"/>
      <c r="H242" s="10"/>
      <c r="L242" s="1" t="str">
        <f>L$26</f>
        <v>испытаний.</v>
      </c>
    </row>
    <row r="243" spans="1:12" ht="18.75">
      <c r="A243" s="30" t="s">
        <v>6</v>
      </c>
      <c r="B243" s="31">
        <v>1</v>
      </c>
      <c r="C243" s="31">
        <v>2</v>
      </c>
      <c r="D243" s="31">
        <v>3</v>
      </c>
      <c r="E243" s="32">
        <v>4</v>
      </c>
      <c r="F243" s="44"/>
      <c r="G243" s="20"/>
      <c r="H243" s="10"/>
      <c r="L243" s="1" t="str">
        <f>L$27</f>
        <v>Потом заполните строку частот n(X=xi) для всех</v>
      </c>
    </row>
    <row r="244" spans="1:12" ht="18.75">
      <c r="A244" s="33" t="s">
        <v>7</v>
      </c>
      <c r="B244" s="42"/>
      <c r="C244" s="42"/>
      <c r="D244" s="42"/>
      <c r="E244" s="43"/>
      <c r="F244" s="45">
        <f>SUM(B244:E244)</f>
        <v>0</v>
      </c>
      <c r="G244" s="40"/>
      <c r="H244" s="10"/>
      <c r="L244" s="1" t="str">
        <f>L$28</f>
        <v>значений xi от 1 до 4.</v>
      </c>
    </row>
    <row r="245" spans="1:12" ht="18.75">
      <c r="A245" s="19" t="s">
        <v>8</v>
      </c>
      <c r="B245" s="58">
        <f>IF($F244=0,0,B244/$F244)</f>
        <v>0</v>
      </c>
      <c r="C245" s="58">
        <f t="shared" ref="C245:E245" si="39">IF($F244=0,0,C244/$F244)</f>
        <v>0</v>
      </c>
      <c r="D245" s="58">
        <f t="shared" si="39"/>
        <v>0</v>
      </c>
      <c r="E245" s="58">
        <f t="shared" si="39"/>
        <v>0</v>
      </c>
      <c r="F245" s="41"/>
      <c r="G245" s="20"/>
      <c r="H245" s="10"/>
      <c r="L245" s="1">
        <f>L$29</f>
        <v>0</v>
      </c>
    </row>
    <row r="246" spans="1:12" ht="18.75">
      <c r="A246" s="52" t="s">
        <v>9</v>
      </c>
      <c r="B246" s="53">
        <v>0.5</v>
      </c>
      <c r="C246" s="53">
        <v>0.25</v>
      </c>
      <c r="D246" s="53">
        <v>0.125</v>
      </c>
      <c r="E246" s="54">
        <v>0.125</v>
      </c>
      <c r="F246" s="20"/>
      <c r="G246" s="20"/>
      <c r="H246" s="10"/>
      <c r="L246" s="62" t="s">
        <v>10</v>
      </c>
    </row>
    <row r="247" spans="1:12" ht="18.75">
      <c r="A247" s="22" t="s">
        <v>11</v>
      </c>
      <c r="B247" s="46">
        <f>SUMPRODUCT(B243:E243,B246:E246)</f>
        <v>1.875</v>
      </c>
      <c r="C247" s="20"/>
      <c r="D247" s="5" t="s">
        <v>12</v>
      </c>
      <c r="E247" s="68" t="s">
        <v>35</v>
      </c>
      <c r="F247" s="20"/>
      <c r="G247" s="20"/>
      <c r="H247" s="10"/>
      <c r="L247" s="1">
        <f>L$31</f>
        <v>0</v>
      </c>
    </row>
    <row r="248" spans="1:12" ht="18.75">
      <c r="A248" s="22" t="s">
        <v>13</v>
      </c>
      <c r="B248" s="46">
        <f>SUMPRODUCT(B242:E242,B246:E246)-B247*B247</f>
        <v>1.109375</v>
      </c>
      <c r="C248" s="20"/>
      <c r="D248" s="5" t="s">
        <v>14</v>
      </c>
      <c r="E248" s="68" t="s">
        <v>35</v>
      </c>
      <c r="F248" s="20" t="s">
        <v>18</v>
      </c>
      <c r="G248" s="63" t="s">
        <v>35</v>
      </c>
      <c r="H248" s="10"/>
      <c r="L248" s="1">
        <f>L$32</f>
        <v>0</v>
      </c>
    </row>
    <row r="249" spans="1:12" ht="18.75">
      <c r="A249" s="22" t="s">
        <v>15</v>
      </c>
      <c r="B249" s="46">
        <f>SQRT(B248)</f>
        <v>1.0532687216470449</v>
      </c>
      <c r="C249" s="20"/>
      <c r="D249" s="5" t="s">
        <v>16</v>
      </c>
      <c r="E249" s="68" t="s">
        <v>35</v>
      </c>
      <c r="F249" s="20"/>
      <c r="G249" s="20"/>
      <c r="H249" s="10"/>
      <c r="L249" s="1">
        <f>L$33</f>
        <v>0</v>
      </c>
    </row>
    <row r="250" spans="1:12" ht="18.75">
      <c r="A250" s="22"/>
      <c r="B250" s="20"/>
      <c r="C250" s="20"/>
      <c r="D250" s="20"/>
      <c r="E250" s="20"/>
      <c r="F250" s="20"/>
      <c r="G250" s="20"/>
      <c r="H250" s="10"/>
      <c r="L250" s="1">
        <f>L$34</f>
        <v>0</v>
      </c>
    </row>
    <row r="251" spans="1:12" ht="18.75">
      <c r="A251" s="5"/>
      <c r="B251" s="7"/>
      <c r="C251" s="7"/>
      <c r="D251" s="7"/>
      <c r="E251" s="7"/>
      <c r="F251" s="7"/>
      <c r="G251" s="7"/>
      <c r="H251" s="10"/>
      <c r="L251" s="1">
        <f>L$35</f>
        <v>0</v>
      </c>
    </row>
    <row r="253" spans="1:12" ht="18.75">
      <c r="A253" s="15" t="str">
        <f>'Название и список группы'!A15</f>
        <v>Саркеев</v>
      </c>
      <c r="B253" s="67" t="str">
        <f>'Название и список группы'!B15</f>
        <v>Дмитрий Сергеевич</v>
      </c>
      <c r="C253" s="67"/>
      <c r="D253" s="67"/>
      <c r="E253" s="67"/>
      <c r="F253" s="67"/>
      <c r="G253" s="67"/>
      <c r="H253" s="67"/>
      <c r="I253" s="67"/>
      <c r="J253" s="67"/>
      <c r="L253" s="1" t="str">
        <f>L$19</f>
        <v>Заполните только желтые поля!!!</v>
      </c>
    </row>
    <row r="254" spans="1:12">
      <c r="A254" s="18"/>
      <c r="B254" s="7" t="s">
        <v>20</v>
      </c>
      <c r="C254" s="21"/>
      <c r="D254" s="21"/>
      <c r="E254" s="7" t="s">
        <v>20</v>
      </c>
      <c r="F254" s="21"/>
      <c r="G254" s="8"/>
      <c r="H254" s="2"/>
      <c r="I254" s="2"/>
      <c r="J254" s="3" t="s">
        <v>0</v>
      </c>
      <c r="L254" s="1" t="str">
        <f>L$20</f>
        <v>10 серий бросков монеты</v>
      </c>
    </row>
    <row r="255" spans="1:12" ht="18.75">
      <c r="A255" s="25" t="s">
        <v>21</v>
      </c>
      <c r="B255" s="27"/>
      <c r="C255" s="20"/>
      <c r="D255" s="20" t="s">
        <v>22</v>
      </c>
      <c r="E255" s="63"/>
      <c r="F255" s="20"/>
      <c r="G255" s="7"/>
      <c r="H255" s="10"/>
      <c r="I255" s="10"/>
      <c r="J255" s="24">
        <f>IF(SUM(B255:B259)&gt;0,1,10^(-5))</f>
        <v>1.0000000000000001E-5</v>
      </c>
      <c r="L255" s="1" t="str">
        <f>L$21</f>
        <v>X — число бросков в серии из не более 4 бросков,</v>
      </c>
    </row>
    <row r="256" spans="1:12" ht="18.75">
      <c r="A256" s="25" t="s">
        <v>23</v>
      </c>
      <c r="B256" s="27"/>
      <c r="C256" s="20"/>
      <c r="D256" s="20" t="s">
        <v>24</v>
      </c>
      <c r="E256" s="63"/>
      <c r="F256" s="20"/>
      <c r="G256" s="7"/>
      <c r="H256" s="10"/>
      <c r="I256" s="10"/>
      <c r="L256" s="1" t="str">
        <f>L$22</f>
        <v>серия прекращается либо после 4-го броска,</v>
      </c>
    </row>
    <row r="257" spans="1:12" ht="18.75">
      <c r="A257" s="25" t="s">
        <v>25</v>
      </c>
      <c r="B257" s="27"/>
      <c r="C257" s="20"/>
      <c r="D257" s="20" t="s">
        <v>26</v>
      </c>
      <c r="E257" s="63"/>
      <c r="F257" s="20"/>
      <c r="G257" s="7"/>
      <c r="H257" s="10"/>
      <c r="I257" s="10"/>
      <c r="L257" s="1" t="str">
        <f>L$23</f>
        <v>либо после выпадения орла.</v>
      </c>
    </row>
    <row r="258" spans="1:12" ht="18.75">
      <c r="A258" s="25" t="s">
        <v>27</v>
      </c>
      <c r="B258" s="27"/>
      <c r="C258" s="20"/>
      <c r="D258" s="20" t="s">
        <v>28</v>
      </c>
      <c r="E258" s="63"/>
      <c r="F258" s="20"/>
      <c r="G258" s="7"/>
      <c r="H258" s="10"/>
      <c r="I258" s="11"/>
      <c r="L258" s="1">
        <f>L$24</f>
        <v>0</v>
      </c>
    </row>
    <row r="259" spans="1:12" ht="18.75">
      <c r="A259" s="26" t="s">
        <v>29</v>
      </c>
      <c r="B259" s="27"/>
      <c r="C259" s="20"/>
      <c r="D259" s="20" t="s">
        <v>30</v>
      </c>
      <c r="E259" s="63"/>
      <c r="F259" s="20"/>
      <c r="G259" s="7"/>
      <c r="H259" s="10"/>
      <c r="I259" s="11"/>
      <c r="L259" s="1" t="str">
        <f>L$25</f>
        <v>Сначала заполните столбец результатов</v>
      </c>
    </row>
    <row r="260" spans="1:12" ht="18.75">
      <c r="A260" s="18" t="s">
        <v>5</v>
      </c>
      <c r="B260" s="34">
        <f>B261*B261</f>
        <v>1</v>
      </c>
      <c r="C260" s="34">
        <f t="shared" ref="C260:E260" si="40">C261*C261</f>
        <v>4</v>
      </c>
      <c r="D260" s="34">
        <f t="shared" si="40"/>
        <v>9</v>
      </c>
      <c r="E260" s="34">
        <f t="shared" si="40"/>
        <v>16</v>
      </c>
      <c r="F260" s="20"/>
      <c r="G260" s="20"/>
      <c r="H260" s="10"/>
      <c r="L260" s="1" t="str">
        <f>L$26</f>
        <v>испытаний.</v>
      </c>
    </row>
    <row r="261" spans="1:12" ht="18.75">
      <c r="A261" s="30" t="s">
        <v>6</v>
      </c>
      <c r="B261" s="31">
        <v>1</v>
      </c>
      <c r="C261" s="31">
        <v>2</v>
      </c>
      <c r="D261" s="31">
        <v>3</v>
      </c>
      <c r="E261" s="32">
        <v>4</v>
      </c>
      <c r="F261" s="44"/>
      <c r="G261" s="20"/>
      <c r="H261" s="10"/>
      <c r="L261" s="1" t="str">
        <f>L$27</f>
        <v>Потом заполните строку частот n(X=xi) для всех</v>
      </c>
    </row>
    <row r="262" spans="1:12" ht="18.75">
      <c r="A262" s="33" t="s">
        <v>7</v>
      </c>
      <c r="B262" s="42"/>
      <c r="C262" s="42"/>
      <c r="D262" s="42"/>
      <c r="E262" s="43"/>
      <c r="F262" s="45">
        <f>SUM(B262:E262)</f>
        <v>0</v>
      </c>
      <c r="G262" s="40"/>
      <c r="H262" s="10"/>
      <c r="L262" s="1" t="str">
        <f>L$28</f>
        <v>значений xi от 1 до 4.</v>
      </c>
    </row>
    <row r="263" spans="1:12" ht="18.75">
      <c r="A263" s="19" t="s">
        <v>8</v>
      </c>
      <c r="B263" s="58">
        <f>IF($F262=0,0,B262/$F262)</f>
        <v>0</v>
      </c>
      <c r="C263" s="58">
        <f t="shared" ref="C263:E263" si="41">IF($F262=0,0,C262/$F262)</f>
        <v>0</v>
      </c>
      <c r="D263" s="58">
        <f t="shared" si="41"/>
        <v>0</v>
      </c>
      <c r="E263" s="58">
        <f t="shared" si="41"/>
        <v>0</v>
      </c>
      <c r="F263" s="41"/>
      <c r="G263" s="20"/>
      <c r="H263" s="10"/>
      <c r="L263" s="1">
        <f>L$29</f>
        <v>0</v>
      </c>
    </row>
    <row r="264" spans="1:12" ht="18.75">
      <c r="A264" s="52" t="s">
        <v>9</v>
      </c>
      <c r="B264" s="53">
        <v>0.5</v>
      </c>
      <c r="C264" s="53">
        <v>0.25</v>
      </c>
      <c r="D264" s="53">
        <v>0.125</v>
      </c>
      <c r="E264" s="54">
        <v>0.125</v>
      </c>
      <c r="F264" s="20"/>
      <c r="G264" s="20"/>
      <c r="H264" s="10"/>
      <c r="L264" s="62" t="s">
        <v>10</v>
      </c>
    </row>
    <row r="265" spans="1:12" ht="18.75">
      <c r="A265" s="22" t="s">
        <v>11</v>
      </c>
      <c r="B265" s="46">
        <f>SUMPRODUCT(B261:E261,B264:E264)</f>
        <v>1.875</v>
      </c>
      <c r="C265" s="20"/>
      <c r="D265" s="5" t="s">
        <v>12</v>
      </c>
      <c r="E265" s="68" t="s">
        <v>35</v>
      </c>
      <c r="F265" s="20"/>
      <c r="G265" s="20"/>
      <c r="H265" s="10"/>
      <c r="L265" s="1">
        <f>L$31</f>
        <v>0</v>
      </c>
    </row>
    <row r="266" spans="1:12" ht="18.75">
      <c r="A266" s="22" t="s">
        <v>13</v>
      </c>
      <c r="B266" s="46">
        <f>SUMPRODUCT(B260:E260,B264:E264)-B265*B265</f>
        <v>1.109375</v>
      </c>
      <c r="C266" s="20"/>
      <c r="D266" s="5" t="s">
        <v>14</v>
      </c>
      <c r="E266" s="68" t="s">
        <v>35</v>
      </c>
      <c r="F266" s="20" t="s">
        <v>18</v>
      </c>
      <c r="G266" s="63" t="s">
        <v>35</v>
      </c>
      <c r="H266" s="10"/>
      <c r="L266" s="1">
        <f>L$32</f>
        <v>0</v>
      </c>
    </row>
    <row r="267" spans="1:12" ht="18.75">
      <c r="A267" s="22" t="s">
        <v>15</v>
      </c>
      <c r="B267" s="46">
        <f>SQRT(B266)</f>
        <v>1.0532687216470449</v>
      </c>
      <c r="C267" s="20"/>
      <c r="D267" s="5" t="s">
        <v>16</v>
      </c>
      <c r="E267" s="68" t="s">
        <v>35</v>
      </c>
      <c r="F267" s="20"/>
      <c r="G267" s="20"/>
      <c r="H267" s="10"/>
      <c r="L267" s="1">
        <f>L$33</f>
        <v>0</v>
      </c>
    </row>
    <row r="268" spans="1:12" ht="18.75">
      <c r="A268" s="22"/>
      <c r="B268" s="20"/>
      <c r="C268" s="20"/>
      <c r="D268" s="20"/>
      <c r="E268" s="20"/>
      <c r="F268" s="20"/>
      <c r="G268" s="20"/>
      <c r="H268" s="10"/>
      <c r="L268" s="1">
        <f>L$34</f>
        <v>0</v>
      </c>
    </row>
    <row r="269" spans="1:12" ht="18.75">
      <c r="A269" s="5"/>
      <c r="B269" s="7"/>
      <c r="C269" s="7"/>
      <c r="D269" s="7"/>
      <c r="E269" s="7"/>
      <c r="F269" s="7"/>
      <c r="G269" s="7"/>
      <c r="H269" s="10"/>
      <c r="L269" s="1">
        <f>L$35</f>
        <v>0</v>
      </c>
    </row>
    <row r="271" spans="1:12" ht="18.75">
      <c r="A271" s="15" t="str">
        <f>'Название и список группы'!A16</f>
        <v>Саханчук</v>
      </c>
      <c r="B271" s="67" t="str">
        <f>'Название и список группы'!B16</f>
        <v>Захар Олегович</v>
      </c>
      <c r="C271" s="67"/>
      <c r="D271" s="67"/>
      <c r="E271" s="67"/>
      <c r="F271" s="67"/>
      <c r="G271" s="67"/>
      <c r="H271" s="67"/>
      <c r="I271" s="67"/>
      <c r="J271" s="67"/>
      <c r="L271" s="1" t="str">
        <f>L$19</f>
        <v>Заполните только желтые поля!!!</v>
      </c>
    </row>
    <row r="272" spans="1:12">
      <c r="A272" s="18"/>
      <c r="B272" s="7" t="s">
        <v>20</v>
      </c>
      <c r="C272" s="21"/>
      <c r="D272" s="21"/>
      <c r="E272" s="7" t="s">
        <v>20</v>
      </c>
      <c r="F272" s="21"/>
      <c r="G272" s="8"/>
      <c r="H272" s="2"/>
      <c r="I272" s="2"/>
      <c r="J272" s="3" t="s">
        <v>0</v>
      </c>
      <c r="L272" s="1" t="str">
        <f>L$20</f>
        <v>10 серий бросков монеты</v>
      </c>
    </row>
    <row r="273" spans="1:12" ht="18.75">
      <c r="A273" s="25" t="s">
        <v>21</v>
      </c>
      <c r="B273" s="27"/>
      <c r="C273" s="20"/>
      <c r="D273" s="20" t="s">
        <v>22</v>
      </c>
      <c r="E273" s="63"/>
      <c r="F273" s="20"/>
      <c r="G273" s="7"/>
      <c r="H273" s="10"/>
      <c r="I273" s="10"/>
      <c r="J273" s="24">
        <f>IF(SUM(B273:B277)&gt;0,1,10^(-5))</f>
        <v>1.0000000000000001E-5</v>
      </c>
      <c r="L273" s="1" t="str">
        <f>L$21</f>
        <v>X — число бросков в серии из не более 4 бросков,</v>
      </c>
    </row>
    <row r="274" spans="1:12" ht="18.75">
      <c r="A274" s="25" t="s">
        <v>23</v>
      </c>
      <c r="B274" s="27"/>
      <c r="C274" s="20"/>
      <c r="D274" s="20" t="s">
        <v>24</v>
      </c>
      <c r="E274" s="63"/>
      <c r="F274" s="20"/>
      <c r="G274" s="7"/>
      <c r="H274" s="10"/>
      <c r="I274" s="10"/>
      <c r="L274" s="1" t="str">
        <f>L$22</f>
        <v>серия прекращается либо после 4-го броска,</v>
      </c>
    </row>
    <row r="275" spans="1:12" ht="18.75">
      <c r="A275" s="25" t="s">
        <v>25</v>
      </c>
      <c r="B275" s="27"/>
      <c r="C275" s="20"/>
      <c r="D275" s="20" t="s">
        <v>26</v>
      </c>
      <c r="E275" s="63"/>
      <c r="F275" s="20"/>
      <c r="G275" s="7"/>
      <c r="H275" s="10"/>
      <c r="I275" s="10"/>
      <c r="L275" s="1" t="str">
        <f>L$23</f>
        <v>либо после выпадения орла.</v>
      </c>
    </row>
    <row r="276" spans="1:12" ht="18.75">
      <c r="A276" s="25" t="s">
        <v>27</v>
      </c>
      <c r="B276" s="27"/>
      <c r="C276" s="20"/>
      <c r="D276" s="20" t="s">
        <v>28</v>
      </c>
      <c r="E276" s="63"/>
      <c r="F276" s="20"/>
      <c r="G276" s="7"/>
      <c r="H276" s="10"/>
      <c r="I276" s="11"/>
      <c r="L276" s="1">
        <f>L$24</f>
        <v>0</v>
      </c>
    </row>
    <row r="277" spans="1:12" ht="18.75">
      <c r="A277" s="26" t="s">
        <v>29</v>
      </c>
      <c r="B277" s="27"/>
      <c r="C277" s="20"/>
      <c r="D277" s="20" t="s">
        <v>30</v>
      </c>
      <c r="E277" s="63"/>
      <c r="F277" s="20"/>
      <c r="G277" s="7"/>
      <c r="H277" s="10"/>
      <c r="I277" s="11"/>
      <c r="L277" s="1" t="str">
        <f>L$25</f>
        <v>Сначала заполните столбец результатов</v>
      </c>
    </row>
    <row r="278" spans="1:12" ht="18.75">
      <c r="A278" s="18" t="s">
        <v>5</v>
      </c>
      <c r="B278" s="34">
        <f>B279*B279</f>
        <v>1</v>
      </c>
      <c r="C278" s="34">
        <f t="shared" ref="C278:E278" si="42">C279*C279</f>
        <v>4</v>
      </c>
      <c r="D278" s="34">
        <f t="shared" si="42"/>
        <v>9</v>
      </c>
      <c r="E278" s="34">
        <f t="shared" si="42"/>
        <v>16</v>
      </c>
      <c r="F278" s="20"/>
      <c r="G278" s="20"/>
      <c r="H278" s="10"/>
      <c r="L278" s="1" t="str">
        <f>L$26</f>
        <v>испытаний.</v>
      </c>
    </row>
    <row r="279" spans="1:12" ht="18.75">
      <c r="A279" s="30" t="s">
        <v>6</v>
      </c>
      <c r="B279" s="31">
        <v>1</v>
      </c>
      <c r="C279" s="31">
        <v>2</v>
      </c>
      <c r="D279" s="31">
        <v>3</v>
      </c>
      <c r="E279" s="32">
        <v>4</v>
      </c>
      <c r="F279" s="44"/>
      <c r="G279" s="20"/>
      <c r="H279" s="10"/>
      <c r="L279" s="1" t="str">
        <f>L$27</f>
        <v>Потом заполните строку частот n(X=xi) для всех</v>
      </c>
    </row>
    <row r="280" spans="1:12" ht="18.75">
      <c r="A280" s="33" t="s">
        <v>7</v>
      </c>
      <c r="B280" s="42"/>
      <c r="C280" s="42"/>
      <c r="D280" s="42"/>
      <c r="E280" s="43"/>
      <c r="F280" s="45">
        <f>SUM(B280:E280)</f>
        <v>0</v>
      </c>
      <c r="G280" s="40"/>
      <c r="H280" s="10"/>
      <c r="L280" s="1" t="str">
        <f>L$28</f>
        <v>значений xi от 1 до 4.</v>
      </c>
    </row>
    <row r="281" spans="1:12" ht="18.75">
      <c r="A281" s="19" t="s">
        <v>8</v>
      </c>
      <c r="B281" s="58">
        <f>IF($F280=0,0,B280/$F280)</f>
        <v>0</v>
      </c>
      <c r="C281" s="58">
        <f t="shared" ref="C281:E281" si="43">IF($F280=0,0,C280/$F280)</f>
        <v>0</v>
      </c>
      <c r="D281" s="58">
        <f t="shared" si="43"/>
        <v>0</v>
      </c>
      <c r="E281" s="58">
        <f t="shared" si="43"/>
        <v>0</v>
      </c>
      <c r="F281" s="41"/>
      <c r="G281" s="20"/>
      <c r="H281" s="10"/>
      <c r="L281" s="1">
        <f>L$29</f>
        <v>0</v>
      </c>
    </row>
    <row r="282" spans="1:12" ht="18.75">
      <c r="A282" s="52" t="s">
        <v>9</v>
      </c>
      <c r="B282" s="53">
        <v>0.5</v>
      </c>
      <c r="C282" s="53">
        <v>0.25</v>
      </c>
      <c r="D282" s="53">
        <v>0.125</v>
      </c>
      <c r="E282" s="54">
        <v>0.125</v>
      </c>
      <c r="F282" s="20"/>
      <c r="G282" s="20"/>
      <c r="H282" s="10"/>
      <c r="L282" s="62" t="s">
        <v>10</v>
      </c>
    </row>
    <row r="283" spans="1:12" ht="18.75">
      <c r="A283" s="22" t="s">
        <v>11</v>
      </c>
      <c r="B283" s="46">
        <f>SUMPRODUCT(B279:E279,B282:E282)</f>
        <v>1.875</v>
      </c>
      <c r="C283" s="20"/>
      <c r="D283" s="5" t="s">
        <v>12</v>
      </c>
      <c r="E283" s="68" t="s">
        <v>35</v>
      </c>
      <c r="F283" s="20"/>
      <c r="G283" s="20"/>
      <c r="H283" s="10"/>
      <c r="L283" s="1">
        <f>L$31</f>
        <v>0</v>
      </c>
    </row>
    <row r="284" spans="1:12" ht="18.75">
      <c r="A284" s="22" t="s">
        <v>13</v>
      </c>
      <c r="B284" s="46">
        <f>SUMPRODUCT(B278:E278,B282:E282)-B283*B283</f>
        <v>1.109375</v>
      </c>
      <c r="C284" s="20"/>
      <c r="D284" s="5" t="s">
        <v>14</v>
      </c>
      <c r="E284" s="68" t="s">
        <v>35</v>
      </c>
      <c r="F284" s="20" t="s">
        <v>18</v>
      </c>
      <c r="G284" s="63" t="s">
        <v>35</v>
      </c>
      <c r="H284" s="10"/>
      <c r="L284" s="1">
        <f>L$32</f>
        <v>0</v>
      </c>
    </row>
    <row r="285" spans="1:12" ht="18.75">
      <c r="A285" s="22" t="s">
        <v>15</v>
      </c>
      <c r="B285" s="46">
        <f>SQRT(B284)</f>
        <v>1.0532687216470449</v>
      </c>
      <c r="C285" s="20"/>
      <c r="D285" s="5" t="s">
        <v>16</v>
      </c>
      <c r="E285" s="68" t="s">
        <v>35</v>
      </c>
      <c r="F285" s="20"/>
      <c r="G285" s="20"/>
      <c r="H285" s="10"/>
      <c r="L285" s="1">
        <f>L$33</f>
        <v>0</v>
      </c>
    </row>
    <row r="286" spans="1:12" ht="18.75">
      <c r="A286" s="22"/>
      <c r="B286" s="20"/>
      <c r="C286" s="20"/>
      <c r="D286" s="20"/>
      <c r="E286" s="20"/>
      <c r="F286" s="20"/>
      <c r="G286" s="20"/>
      <c r="H286" s="10"/>
      <c r="L286" s="1">
        <f>L$34</f>
        <v>0</v>
      </c>
    </row>
    <row r="287" spans="1:12" ht="18.75">
      <c r="A287" s="5"/>
      <c r="B287" s="7"/>
      <c r="C287" s="7"/>
      <c r="D287" s="7"/>
      <c r="E287" s="7"/>
      <c r="F287" s="7"/>
      <c r="G287" s="7"/>
      <c r="H287" s="10"/>
      <c r="L287" s="1">
        <f>L$35</f>
        <v>0</v>
      </c>
    </row>
    <row r="289" spans="1:12" ht="18.75">
      <c r="A289" s="15" t="str">
        <f>'Название и список группы'!A17</f>
        <v>Селеменчук</v>
      </c>
      <c r="B289" s="67" t="str">
        <f>'Название и список группы'!B17</f>
        <v>Максим Атифович</v>
      </c>
      <c r="C289" s="67"/>
      <c r="D289" s="67"/>
      <c r="E289" s="67"/>
      <c r="F289" s="67"/>
      <c r="G289" s="67"/>
      <c r="H289" s="67"/>
      <c r="I289" s="67"/>
      <c r="J289" s="67"/>
      <c r="L289" s="1" t="str">
        <f>L$19</f>
        <v>Заполните только желтые поля!!!</v>
      </c>
    </row>
    <row r="290" spans="1:12">
      <c r="A290" s="18"/>
      <c r="B290" s="7" t="s">
        <v>20</v>
      </c>
      <c r="C290" s="21"/>
      <c r="D290" s="21"/>
      <c r="E290" s="7" t="s">
        <v>20</v>
      </c>
      <c r="F290" s="21"/>
      <c r="G290" s="8"/>
      <c r="H290" s="2"/>
      <c r="I290" s="2"/>
      <c r="J290" s="3" t="s">
        <v>0</v>
      </c>
      <c r="L290" s="1" t="str">
        <f>L$20</f>
        <v>10 серий бросков монеты</v>
      </c>
    </row>
    <row r="291" spans="1:12" ht="18.75">
      <c r="A291" s="25" t="s">
        <v>21</v>
      </c>
      <c r="B291" s="27"/>
      <c r="C291" s="20"/>
      <c r="D291" s="20" t="s">
        <v>22</v>
      </c>
      <c r="E291" s="63"/>
      <c r="F291" s="20"/>
      <c r="G291" s="7"/>
      <c r="H291" s="10"/>
      <c r="I291" s="10"/>
      <c r="J291" s="24">
        <f>IF(SUM(B291:B295)&gt;0,1,10^(-5))</f>
        <v>1.0000000000000001E-5</v>
      </c>
      <c r="L291" s="1" t="str">
        <f>L$21</f>
        <v>X — число бросков в серии из не более 4 бросков,</v>
      </c>
    </row>
    <row r="292" spans="1:12" ht="18.75">
      <c r="A292" s="25" t="s">
        <v>23</v>
      </c>
      <c r="B292" s="27"/>
      <c r="C292" s="20"/>
      <c r="D292" s="20" t="s">
        <v>24</v>
      </c>
      <c r="E292" s="63"/>
      <c r="F292" s="20"/>
      <c r="G292" s="7"/>
      <c r="H292" s="10"/>
      <c r="I292" s="10"/>
      <c r="L292" s="1" t="str">
        <f>L$22</f>
        <v>серия прекращается либо после 4-го броска,</v>
      </c>
    </row>
    <row r="293" spans="1:12" ht="18.75">
      <c r="A293" s="25" t="s">
        <v>25</v>
      </c>
      <c r="B293" s="27"/>
      <c r="C293" s="20"/>
      <c r="D293" s="20" t="s">
        <v>26</v>
      </c>
      <c r="E293" s="63"/>
      <c r="F293" s="20"/>
      <c r="G293" s="7"/>
      <c r="H293" s="10"/>
      <c r="I293" s="10"/>
      <c r="L293" s="1" t="str">
        <f>L$23</f>
        <v>либо после выпадения орла.</v>
      </c>
    </row>
    <row r="294" spans="1:12" ht="18.75">
      <c r="A294" s="25" t="s">
        <v>27</v>
      </c>
      <c r="B294" s="27"/>
      <c r="C294" s="20"/>
      <c r="D294" s="20" t="s">
        <v>28</v>
      </c>
      <c r="E294" s="63"/>
      <c r="F294" s="20"/>
      <c r="G294" s="7"/>
      <c r="H294" s="10"/>
      <c r="I294" s="11"/>
      <c r="L294" s="1">
        <f>L$24</f>
        <v>0</v>
      </c>
    </row>
    <row r="295" spans="1:12" ht="18.75">
      <c r="A295" s="26" t="s">
        <v>29</v>
      </c>
      <c r="B295" s="27"/>
      <c r="C295" s="20"/>
      <c r="D295" s="20" t="s">
        <v>30</v>
      </c>
      <c r="E295" s="63"/>
      <c r="F295" s="20"/>
      <c r="G295" s="7"/>
      <c r="H295" s="10"/>
      <c r="I295" s="11"/>
      <c r="L295" s="1" t="str">
        <f>L$25</f>
        <v>Сначала заполните столбец результатов</v>
      </c>
    </row>
    <row r="296" spans="1:12" ht="18.75">
      <c r="A296" s="18" t="s">
        <v>5</v>
      </c>
      <c r="B296" s="34">
        <f>B297*B297</f>
        <v>1</v>
      </c>
      <c r="C296" s="34">
        <f t="shared" ref="C296:E296" si="44">C297*C297</f>
        <v>4</v>
      </c>
      <c r="D296" s="34">
        <f t="shared" si="44"/>
        <v>9</v>
      </c>
      <c r="E296" s="34">
        <f t="shared" si="44"/>
        <v>16</v>
      </c>
      <c r="F296" s="20"/>
      <c r="G296" s="20"/>
      <c r="H296" s="10"/>
      <c r="L296" s="1" t="str">
        <f>L$26</f>
        <v>испытаний.</v>
      </c>
    </row>
    <row r="297" spans="1:12" ht="18.75">
      <c r="A297" s="30" t="s">
        <v>6</v>
      </c>
      <c r="B297" s="31">
        <v>1</v>
      </c>
      <c r="C297" s="31">
        <v>2</v>
      </c>
      <c r="D297" s="31">
        <v>3</v>
      </c>
      <c r="E297" s="32">
        <v>4</v>
      </c>
      <c r="F297" s="44"/>
      <c r="G297" s="20"/>
      <c r="H297" s="10"/>
      <c r="L297" s="1" t="str">
        <f>L$27</f>
        <v>Потом заполните строку частот n(X=xi) для всех</v>
      </c>
    </row>
    <row r="298" spans="1:12" ht="18.75">
      <c r="A298" s="33" t="s">
        <v>7</v>
      </c>
      <c r="B298" s="42"/>
      <c r="C298" s="42"/>
      <c r="D298" s="42"/>
      <c r="E298" s="43"/>
      <c r="F298" s="45">
        <f>SUM(B298:E298)</f>
        <v>0</v>
      </c>
      <c r="G298" s="40"/>
      <c r="H298" s="10"/>
      <c r="L298" s="1" t="str">
        <f>L$28</f>
        <v>значений xi от 1 до 4.</v>
      </c>
    </row>
    <row r="299" spans="1:12" ht="18.75">
      <c r="A299" s="19" t="s">
        <v>8</v>
      </c>
      <c r="B299" s="58">
        <f>IF($F298=0,0,B298/$F298)</f>
        <v>0</v>
      </c>
      <c r="C299" s="58">
        <f t="shared" ref="C299:E299" si="45">IF($F298=0,0,C298/$F298)</f>
        <v>0</v>
      </c>
      <c r="D299" s="58">
        <f t="shared" si="45"/>
        <v>0</v>
      </c>
      <c r="E299" s="58">
        <f t="shared" si="45"/>
        <v>0</v>
      </c>
      <c r="F299" s="41"/>
      <c r="G299" s="20"/>
      <c r="H299" s="10"/>
      <c r="L299" s="1">
        <f>L$29</f>
        <v>0</v>
      </c>
    </row>
    <row r="300" spans="1:12" ht="18.75">
      <c r="A300" s="52" t="s">
        <v>9</v>
      </c>
      <c r="B300" s="53">
        <v>0.5</v>
      </c>
      <c r="C300" s="53">
        <v>0.25</v>
      </c>
      <c r="D300" s="53">
        <v>0.125</v>
      </c>
      <c r="E300" s="54">
        <v>0.125</v>
      </c>
      <c r="F300" s="20"/>
      <c r="G300" s="20"/>
      <c r="H300" s="10"/>
      <c r="L300" s="62" t="s">
        <v>10</v>
      </c>
    </row>
    <row r="301" spans="1:12" ht="18.75">
      <c r="A301" s="22" t="s">
        <v>11</v>
      </c>
      <c r="B301" s="46">
        <f>SUMPRODUCT(B297:E297,B300:E300)</f>
        <v>1.875</v>
      </c>
      <c r="C301" s="20"/>
      <c r="D301" s="5" t="s">
        <v>12</v>
      </c>
      <c r="E301" s="68" t="s">
        <v>35</v>
      </c>
      <c r="F301" s="20"/>
      <c r="G301" s="20"/>
      <c r="H301" s="10"/>
      <c r="L301" s="1">
        <f>L$31</f>
        <v>0</v>
      </c>
    </row>
    <row r="302" spans="1:12" ht="18.75">
      <c r="A302" s="22" t="s">
        <v>13</v>
      </c>
      <c r="B302" s="46">
        <f>SUMPRODUCT(B296:E296,B300:E300)-B301*B301</f>
        <v>1.109375</v>
      </c>
      <c r="C302" s="20"/>
      <c r="D302" s="5" t="s">
        <v>14</v>
      </c>
      <c r="E302" s="68" t="s">
        <v>35</v>
      </c>
      <c r="F302" s="20" t="s">
        <v>18</v>
      </c>
      <c r="G302" s="63" t="s">
        <v>35</v>
      </c>
      <c r="H302" s="10"/>
      <c r="L302" s="1">
        <f>L$32</f>
        <v>0</v>
      </c>
    </row>
    <row r="303" spans="1:12" ht="18.75">
      <c r="A303" s="22" t="s">
        <v>15</v>
      </c>
      <c r="B303" s="46">
        <f>SQRT(B302)</f>
        <v>1.0532687216470449</v>
      </c>
      <c r="C303" s="20"/>
      <c r="D303" s="5" t="s">
        <v>16</v>
      </c>
      <c r="E303" s="68" t="s">
        <v>35</v>
      </c>
      <c r="F303" s="20"/>
      <c r="G303" s="20"/>
      <c r="H303" s="10"/>
      <c r="L303" s="1">
        <f>L$33</f>
        <v>0</v>
      </c>
    </row>
    <row r="304" spans="1:12" ht="18.75">
      <c r="A304" s="22"/>
      <c r="B304" s="20"/>
      <c r="C304" s="20"/>
      <c r="D304" s="20"/>
      <c r="E304" s="20"/>
      <c r="F304" s="20"/>
      <c r="G304" s="20"/>
      <c r="H304" s="10"/>
      <c r="L304" s="1">
        <f>L$34</f>
        <v>0</v>
      </c>
    </row>
    <row r="305" spans="1:12" ht="18.75">
      <c r="A305" s="5"/>
      <c r="B305" s="7"/>
      <c r="C305" s="7"/>
      <c r="D305" s="7"/>
      <c r="E305" s="7"/>
      <c r="F305" s="7"/>
      <c r="G305" s="7"/>
      <c r="H305" s="10"/>
      <c r="L305" s="1">
        <f>L$35</f>
        <v>0</v>
      </c>
    </row>
    <row r="307" spans="1:12" ht="18.75">
      <c r="A307" s="15" t="str">
        <f>'Название и список группы'!A18</f>
        <v>Семашко</v>
      </c>
      <c r="B307" s="67" t="str">
        <f>'Название и список группы'!B18</f>
        <v>Юлия Алексеевна</v>
      </c>
      <c r="C307" s="67"/>
      <c r="D307" s="67"/>
      <c r="E307" s="67"/>
      <c r="F307" s="67"/>
      <c r="G307" s="67"/>
      <c r="H307" s="67"/>
      <c r="I307" s="67"/>
      <c r="J307" s="67"/>
      <c r="L307" s="1" t="str">
        <f>L$19</f>
        <v>Заполните только желтые поля!!!</v>
      </c>
    </row>
    <row r="308" spans="1:12">
      <c r="A308" s="18"/>
      <c r="B308" s="7" t="s">
        <v>20</v>
      </c>
      <c r="C308" s="21"/>
      <c r="D308" s="21"/>
      <c r="E308" s="7" t="s">
        <v>20</v>
      </c>
      <c r="F308" s="21"/>
      <c r="G308" s="8"/>
      <c r="H308" s="2"/>
      <c r="I308" s="2"/>
      <c r="J308" s="3" t="s">
        <v>0</v>
      </c>
      <c r="L308" s="1" t="str">
        <f>L$20</f>
        <v>10 серий бросков монеты</v>
      </c>
    </row>
    <row r="309" spans="1:12" ht="18.75">
      <c r="A309" s="25" t="s">
        <v>21</v>
      </c>
      <c r="B309" s="27"/>
      <c r="C309" s="20"/>
      <c r="D309" s="20" t="s">
        <v>22</v>
      </c>
      <c r="E309" s="63"/>
      <c r="F309" s="20"/>
      <c r="G309" s="7"/>
      <c r="H309" s="10"/>
      <c r="I309" s="10"/>
      <c r="J309" s="24">
        <f>IF(SUM(B309:B313)&gt;0,1,10^(-5))</f>
        <v>1.0000000000000001E-5</v>
      </c>
      <c r="L309" s="1" t="str">
        <f>L$21</f>
        <v>X — число бросков в серии из не более 4 бросков,</v>
      </c>
    </row>
    <row r="310" spans="1:12" ht="18.75">
      <c r="A310" s="25" t="s">
        <v>23</v>
      </c>
      <c r="B310" s="27"/>
      <c r="C310" s="20"/>
      <c r="D310" s="20" t="s">
        <v>24</v>
      </c>
      <c r="E310" s="63"/>
      <c r="F310" s="20"/>
      <c r="G310" s="7"/>
      <c r="H310" s="10"/>
      <c r="I310" s="10"/>
      <c r="L310" s="1" t="str">
        <f>L$22</f>
        <v>серия прекращается либо после 4-го броска,</v>
      </c>
    </row>
    <row r="311" spans="1:12" ht="18.75">
      <c r="A311" s="25" t="s">
        <v>25</v>
      </c>
      <c r="B311" s="27"/>
      <c r="C311" s="20"/>
      <c r="D311" s="20" t="s">
        <v>26</v>
      </c>
      <c r="E311" s="63"/>
      <c r="F311" s="20"/>
      <c r="G311" s="7"/>
      <c r="H311" s="10"/>
      <c r="I311" s="10"/>
      <c r="L311" s="1" t="str">
        <f>L$23</f>
        <v>либо после выпадения орла.</v>
      </c>
    </row>
    <row r="312" spans="1:12" ht="18.75">
      <c r="A312" s="25" t="s">
        <v>27</v>
      </c>
      <c r="B312" s="27"/>
      <c r="C312" s="20"/>
      <c r="D312" s="20" t="s">
        <v>28</v>
      </c>
      <c r="E312" s="63"/>
      <c r="F312" s="20"/>
      <c r="G312" s="7"/>
      <c r="H312" s="10"/>
      <c r="I312" s="11"/>
      <c r="L312" s="1">
        <f>L$24</f>
        <v>0</v>
      </c>
    </row>
    <row r="313" spans="1:12" ht="18.75">
      <c r="A313" s="26" t="s">
        <v>29</v>
      </c>
      <c r="B313" s="27"/>
      <c r="C313" s="20"/>
      <c r="D313" s="20" t="s">
        <v>30</v>
      </c>
      <c r="E313" s="63"/>
      <c r="F313" s="20"/>
      <c r="G313" s="7"/>
      <c r="H313" s="10"/>
      <c r="I313" s="11"/>
      <c r="L313" s="1" t="str">
        <f>L$25</f>
        <v>Сначала заполните столбец результатов</v>
      </c>
    </row>
    <row r="314" spans="1:12" ht="18.75">
      <c r="A314" s="18" t="s">
        <v>5</v>
      </c>
      <c r="B314" s="34">
        <f>B315*B315</f>
        <v>1</v>
      </c>
      <c r="C314" s="34">
        <f t="shared" ref="C314:E314" si="46">C315*C315</f>
        <v>4</v>
      </c>
      <c r="D314" s="34">
        <f t="shared" si="46"/>
        <v>9</v>
      </c>
      <c r="E314" s="34">
        <f t="shared" si="46"/>
        <v>16</v>
      </c>
      <c r="F314" s="20"/>
      <c r="G314" s="20"/>
      <c r="H314" s="10"/>
      <c r="L314" s="1" t="str">
        <f>L$26</f>
        <v>испытаний.</v>
      </c>
    </row>
    <row r="315" spans="1:12" ht="18.75">
      <c r="A315" s="30" t="s">
        <v>6</v>
      </c>
      <c r="B315" s="31">
        <v>1</v>
      </c>
      <c r="C315" s="31">
        <v>2</v>
      </c>
      <c r="D315" s="31">
        <v>3</v>
      </c>
      <c r="E315" s="32">
        <v>4</v>
      </c>
      <c r="F315" s="44"/>
      <c r="G315" s="20"/>
      <c r="H315" s="10"/>
      <c r="L315" s="1" t="str">
        <f>L$27</f>
        <v>Потом заполните строку частот n(X=xi) для всех</v>
      </c>
    </row>
    <row r="316" spans="1:12" ht="18.75">
      <c r="A316" s="33" t="s">
        <v>7</v>
      </c>
      <c r="B316" s="42"/>
      <c r="C316" s="42"/>
      <c r="D316" s="42"/>
      <c r="E316" s="43"/>
      <c r="F316" s="45">
        <f>SUM(B316:E316)</f>
        <v>0</v>
      </c>
      <c r="G316" s="40"/>
      <c r="H316" s="10"/>
      <c r="L316" s="1" t="str">
        <f>L$28</f>
        <v>значений xi от 1 до 4.</v>
      </c>
    </row>
    <row r="317" spans="1:12" ht="18.75">
      <c r="A317" s="19" t="s">
        <v>8</v>
      </c>
      <c r="B317" s="58">
        <f>IF($F316=0,0,B316/$F316)</f>
        <v>0</v>
      </c>
      <c r="C317" s="58">
        <f t="shared" ref="C317:E317" si="47">IF($F316=0,0,C316/$F316)</f>
        <v>0</v>
      </c>
      <c r="D317" s="58">
        <f t="shared" si="47"/>
        <v>0</v>
      </c>
      <c r="E317" s="58">
        <f t="shared" si="47"/>
        <v>0</v>
      </c>
      <c r="F317" s="41"/>
      <c r="G317" s="20"/>
      <c r="H317" s="10"/>
      <c r="L317" s="1">
        <f>L$29</f>
        <v>0</v>
      </c>
    </row>
    <row r="318" spans="1:12" ht="18.75">
      <c r="A318" s="52" t="s">
        <v>9</v>
      </c>
      <c r="B318" s="53">
        <v>0.5</v>
      </c>
      <c r="C318" s="53">
        <v>0.25</v>
      </c>
      <c r="D318" s="53">
        <v>0.125</v>
      </c>
      <c r="E318" s="54">
        <v>0.125</v>
      </c>
      <c r="F318" s="20"/>
      <c r="G318" s="20"/>
      <c r="H318" s="10"/>
      <c r="L318" s="62" t="s">
        <v>10</v>
      </c>
    </row>
    <row r="319" spans="1:12" ht="18.75">
      <c r="A319" s="22" t="s">
        <v>11</v>
      </c>
      <c r="B319" s="46">
        <f>SUMPRODUCT(B315:E315,B318:E318)</f>
        <v>1.875</v>
      </c>
      <c r="C319" s="20"/>
      <c r="D319" s="5" t="s">
        <v>12</v>
      </c>
      <c r="E319" s="68" t="s">
        <v>35</v>
      </c>
      <c r="F319" s="20"/>
      <c r="G319" s="20"/>
      <c r="H319" s="10"/>
      <c r="L319" s="1">
        <f>L$31</f>
        <v>0</v>
      </c>
    </row>
    <row r="320" spans="1:12" ht="18.75">
      <c r="A320" s="22" t="s">
        <v>13</v>
      </c>
      <c r="B320" s="46">
        <f>SUMPRODUCT(B314:E314,B318:E318)-B319*B319</f>
        <v>1.109375</v>
      </c>
      <c r="C320" s="20"/>
      <c r="D320" s="5" t="s">
        <v>14</v>
      </c>
      <c r="E320" s="68" t="s">
        <v>35</v>
      </c>
      <c r="F320" s="20" t="s">
        <v>18</v>
      </c>
      <c r="G320" s="63" t="s">
        <v>35</v>
      </c>
      <c r="H320" s="10"/>
      <c r="L320" s="1">
        <f>L$32</f>
        <v>0</v>
      </c>
    </row>
    <row r="321" spans="1:12" ht="18.75">
      <c r="A321" s="22" t="s">
        <v>15</v>
      </c>
      <c r="B321" s="46">
        <f>SQRT(B320)</f>
        <v>1.0532687216470449</v>
      </c>
      <c r="C321" s="20"/>
      <c r="D321" s="5" t="s">
        <v>16</v>
      </c>
      <c r="E321" s="68" t="s">
        <v>35</v>
      </c>
      <c r="F321" s="20"/>
      <c r="G321" s="20"/>
      <c r="H321" s="10"/>
      <c r="L321" s="1">
        <f>L$33</f>
        <v>0</v>
      </c>
    </row>
    <row r="322" spans="1:12" ht="18.75">
      <c r="A322" s="22"/>
      <c r="B322" s="20"/>
      <c r="C322" s="20"/>
      <c r="D322" s="20"/>
      <c r="E322" s="20"/>
      <c r="F322" s="20"/>
      <c r="G322" s="20"/>
      <c r="H322" s="10"/>
      <c r="L322" s="1">
        <f>L$34</f>
        <v>0</v>
      </c>
    </row>
    <row r="323" spans="1:12" ht="18.75">
      <c r="A323" s="5"/>
      <c r="B323" s="7"/>
      <c r="C323" s="7"/>
      <c r="D323" s="7"/>
      <c r="E323" s="7"/>
      <c r="F323" s="7"/>
      <c r="G323" s="7"/>
      <c r="H323" s="10"/>
      <c r="L323" s="1">
        <f>L$35</f>
        <v>0</v>
      </c>
    </row>
    <row r="325" spans="1:12" ht="18.75">
      <c r="A325" s="15" t="str">
        <f>'Название и список группы'!A19</f>
        <v>Соколов</v>
      </c>
      <c r="B325" s="67" t="str">
        <f>'Название и список группы'!B19</f>
        <v>Павел Дмитриевич</v>
      </c>
      <c r="C325" s="67"/>
      <c r="D325" s="67"/>
      <c r="E325" s="67"/>
      <c r="F325" s="67"/>
      <c r="G325" s="67"/>
      <c r="H325" s="67"/>
      <c r="I325" s="67"/>
      <c r="J325" s="67"/>
      <c r="L325" s="1" t="str">
        <f>L$19</f>
        <v>Заполните только желтые поля!!!</v>
      </c>
    </row>
    <row r="326" spans="1:12">
      <c r="A326" s="18"/>
      <c r="B326" s="7" t="s">
        <v>20</v>
      </c>
      <c r="C326" s="21"/>
      <c r="D326" s="21"/>
      <c r="E326" s="7" t="s">
        <v>20</v>
      </c>
      <c r="F326" s="21"/>
      <c r="G326" s="8"/>
      <c r="H326" s="2"/>
      <c r="I326" s="2"/>
      <c r="J326" s="3" t="s">
        <v>0</v>
      </c>
      <c r="L326" s="1" t="str">
        <f>L$20</f>
        <v>10 серий бросков монеты</v>
      </c>
    </row>
    <row r="327" spans="1:12" ht="18.75">
      <c r="A327" s="25" t="s">
        <v>21</v>
      </c>
      <c r="B327" s="27"/>
      <c r="C327" s="20"/>
      <c r="D327" s="20" t="s">
        <v>22</v>
      </c>
      <c r="E327" s="63"/>
      <c r="F327" s="20"/>
      <c r="G327" s="7"/>
      <c r="H327" s="10"/>
      <c r="I327" s="10"/>
      <c r="J327" s="24">
        <f>IF(SUM(B327:B331)&gt;0,1,10^(-5))</f>
        <v>1.0000000000000001E-5</v>
      </c>
      <c r="L327" s="1" t="str">
        <f>L$21</f>
        <v>X — число бросков в серии из не более 4 бросков,</v>
      </c>
    </row>
    <row r="328" spans="1:12" ht="18.75">
      <c r="A328" s="25" t="s">
        <v>23</v>
      </c>
      <c r="B328" s="27"/>
      <c r="C328" s="20"/>
      <c r="D328" s="20" t="s">
        <v>24</v>
      </c>
      <c r="E328" s="63"/>
      <c r="F328" s="20"/>
      <c r="G328" s="7"/>
      <c r="H328" s="10"/>
      <c r="I328" s="10"/>
      <c r="L328" s="1" t="str">
        <f>L$22</f>
        <v>серия прекращается либо после 4-го броска,</v>
      </c>
    </row>
    <row r="329" spans="1:12" ht="18.75">
      <c r="A329" s="25" t="s">
        <v>25</v>
      </c>
      <c r="B329" s="27"/>
      <c r="C329" s="20"/>
      <c r="D329" s="20" t="s">
        <v>26</v>
      </c>
      <c r="E329" s="63"/>
      <c r="F329" s="20"/>
      <c r="G329" s="7"/>
      <c r="H329" s="10"/>
      <c r="I329" s="10"/>
      <c r="L329" s="1" t="str">
        <f>L$23</f>
        <v>либо после выпадения орла.</v>
      </c>
    </row>
    <row r="330" spans="1:12" ht="18.75">
      <c r="A330" s="25" t="s">
        <v>27</v>
      </c>
      <c r="B330" s="27"/>
      <c r="C330" s="20"/>
      <c r="D330" s="20" t="s">
        <v>28</v>
      </c>
      <c r="E330" s="63"/>
      <c r="F330" s="20"/>
      <c r="G330" s="7"/>
      <c r="H330" s="10"/>
      <c r="I330" s="11"/>
      <c r="L330" s="1">
        <f>L$24</f>
        <v>0</v>
      </c>
    </row>
    <row r="331" spans="1:12" ht="18.75">
      <c r="A331" s="26" t="s">
        <v>29</v>
      </c>
      <c r="B331" s="27"/>
      <c r="C331" s="20"/>
      <c r="D331" s="20" t="s">
        <v>30</v>
      </c>
      <c r="E331" s="63"/>
      <c r="F331" s="20"/>
      <c r="G331" s="7"/>
      <c r="H331" s="10"/>
      <c r="I331" s="11"/>
      <c r="L331" s="1" t="str">
        <f>L$25</f>
        <v>Сначала заполните столбец результатов</v>
      </c>
    </row>
    <row r="332" spans="1:12" ht="18.75">
      <c r="A332" s="18" t="s">
        <v>5</v>
      </c>
      <c r="B332" s="34">
        <f>B333*B333</f>
        <v>1</v>
      </c>
      <c r="C332" s="34">
        <f t="shared" ref="C332:E332" si="48">C333*C333</f>
        <v>4</v>
      </c>
      <c r="D332" s="34">
        <f t="shared" si="48"/>
        <v>9</v>
      </c>
      <c r="E332" s="34">
        <f t="shared" si="48"/>
        <v>16</v>
      </c>
      <c r="F332" s="20"/>
      <c r="G332" s="20"/>
      <c r="H332" s="10"/>
      <c r="L332" s="1" t="str">
        <f>L$26</f>
        <v>испытаний.</v>
      </c>
    </row>
    <row r="333" spans="1:12" ht="18.75">
      <c r="A333" s="30" t="s">
        <v>6</v>
      </c>
      <c r="B333" s="31">
        <v>1</v>
      </c>
      <c r="C333" s="31">
        <v>2</v>
      </c>
      <c r="D333" s="31">
        <v>3</v>
      </c>
      <c r="E333" s="32">
        <v>4</v>
      </c>
      <c r="F333" s="44"/>
      <c r="G333" s="20"/>
      <c r="H333" s="10"/>
      <c r="L333" s="1" t="str">
        <f>L$27</f>
        <v>Потом заполните строку частот n(X=xi) для всех</v>
      </c>
    </row>
    <row r="334" spans="1:12" ht="18.75">
      <c r="A334" s="33" t="s">
        <v>7</v>
      </c>
      <c r="B334" s="42"/>
      <c r="C334" s="42"/>
      <c r="D334" s="42"/>
      <c r="E334" s="43"/>
      <c r="F334" s="45">
        <f>SUM(B334:E334)</f>
        <v>0</v>
      </c>
      <c r="G334" s="40"/>
      <c r="H334" s="10"/>
      <c r="L334" s="1" t="str">
        <f>L$28</f>
        <v>значений xi от 1 до 4.</v>
      </c>
    </row>
    <row r="335" spans="1:12" ht="18.75">
      <c r="A335" s="19" t="s">
        <v>8</v>
      </c>
      <c r="B335" s="58">
        <f>IF($F334=0,0,B334/$F334)</f>
        <v>0</v>
      </c>
      <c r="C335" s="58">
        <f t="shared" ref="C335:E335" si="49">IF($F334=0,0,C334/$F334)</f>
        <v>0</v>
      </c>
      <c r="D335" s="58">
        <f t="shared" si="49"/>
        <v>0</v>
      </c>
      <c r="E335" s="58">
        <f t="shared" si="49"/>
        <v>0</v>
      </c>
      <c r="F335" s="41"/>
      <c r="G335" s="20"/>
      <c r="H335" s="10"/>
      <c r="L335" s="1">
        <f>L$29</f>
        <v>0</v>
      </c>
    </row>
    <row r="336" spans="1:12" ht="18.75">
      <c r="A336" s="52" t="s">
        <v>9</v>
      </c>
      <c r="B336" s="53">
        <v>0.5</v>
      </c>
      <c r="C336" s="53">
        <v>0.25</v>
      </c>
      <c r="D336" s="53">
        <v>0.125</v>
      </c>
      <c r="E336" s="54">
        <v>0.125</v>
      </c>
      <c r="F336" s="20"/>
      <c r="G336" s="20"/>
      <c r="H336" s="10"/>
      <c r="L336" s="62" t="s">
        <v>10</v>
      </c>
    </row>
    <row r="337" spans="1:12" ht="18.75">
      <c r="A337" s="22" t="s">
        <v>11</v>
      </c>
      <c r="B337" s="46">
        <f>SUMPRODUCT(B333:E333,B336:E336)</f>
        <v>1.875</v>
      </c>
      <c r="C337" s="20"/>
      <c r="D337" s="5" t="s">
        <v>12</v>
      </c>
      <c r="E337" s="68" t="s">
        <v>35</v>
      </c>
      <c r="F337" s="20"/>
      <c r="G337" s="20"/>
      <c r="H337" s="10"/>
      <c r="L337" s="1">
        <f>L$31</f>
        <v>0</v>
      </c>
    </row>
    <row r="338" spans="1:12" ht="18.75">
      <c r="A338" s="22" t="s">
        <v>13</v>
      </c>
      <c r="B338" s="46">
        <f>SUMPRODUCT(B332:E332,B336:E336)-B337*B337</f>
        <v>1.109375</v>
      </c>
      <c r="C338" s="20"/>
      <c r="D338" s="5" t="s">
        <v>14</v>
      </c>
      <c r="E338" s="68" t="s">
        <v>35</v>
      </c>
      <c r="F338" s="20" t="s">
        <v>18</v>
      </c>
      <c r="G338" s="63" t="s">
        <v>35</v>
      </c>
      <c r="H338" s="10"/>
      <c r="L338" s="1">
        <f>L$32</f>
        <v>0</v>
      </c>
    </row>
    <row r="339" spans="1:12" ht="18.75">
      <c r="A339" s="22" t="s">
        <v>15</v>
      </c>
      <c r="B339" s="46">
        <f>SQRT(B338)</f>
        <v>1.0532687216470449</v>
      </c>
      <c r="C339" s="20"/>
      <c r="D339" s="5" t="s">
        <v>16</v>
      </c>
      <c r="E339" s="68" t="s">
        <v>35</v>
      </c>
      <c r="F339" s="20"/>
      <c r="G339" s="20"/>
      <c r="H339" s="10"/>
      <c r="L339" s="1">
        <f>L$33</f>
        <v>0</v>
      </c>
    </row>
    <row r="340" spans="1:12" ht="18.75">
      <c r="A340" s="22"/>
      <c r="B340" s="20"/>
      <c r="C340" s="20"/>
      <c r="D340" s="20"/>
      <c r="E340" s="20"/>
      <c r="F340" s="20"/>
      <c r="G340" s="20"/>
      <c r="H340" s="10"/>
      <c r="L340" s="1">
        <f>L$34</f>
        <v>0</v>
      </c>
    </row>
    <row r="341" spans="1:12" ht="18.75">
      <c r="A341" s="5"/>
      <c r="B341" s="7"/>
      <c r="C341" s="7"/>
      <c r="D341" s="7"/>
      <c r="E341" s="7"/>
      <c r="F341" s="7"/>
      <c r="G341" s="7"/>
      <c r="H341" s="10"/>
      <c r="L341" s="1">
        <f>L$35</f>
        <v>0</v>
      </c>
    </row>
    <row r="343" spans="1:12" ht="18.75">
      <c r="A343" s="15" t="str">
        <f>'Название и список группы'!A20</f>
        <v>Титов</v>
      </c>
      <c r="B343" s="67" t="str">
        <f>'Название и список группы'!B20</f>
        <v>Дмитрий Михайлович</v>
      </c>
      <c r="C343" s="67"/>
      <c r="D343" s="67"/>
      <c r="E343" s="67"/>
      <c r="F343" s="67"/>
      <c r="G343" s="67"/>
      <c r="H343" s="67"/>
      <c r="I343" s="67"/>
      <c r="J343" s="67"/>
      <c r="L343" s="1" t="str">
        <f>L$19</f>
        <v>Заполните только желтые поля!!!</v>
      </c>
    </row>
    <row r="344" spans="1:12">
      <c r="A344" s="18"/>
      <c r="B344" s="7" t="s">
        <v>20</v>
      </c>
      <c r="C344" s="21"/>
      <c r="D344" s="21"/>
      <c r="E344" s="7" t="s">
        <v>20</v>
      </c>
      <c r="F344" s="21"/>
      <c r="G344" s="8"/>
      <c r="H344" s="2"/>
      <c r="I344" s="2"/>
      <c r="J344" s="3" t="s">
        <v>0</v>
      </c>
      <c r="L344" s="1" t="str">
        <f>L$20</f>
        <v>10 серий бросков монеты</v>
      </c>
    </row>
    <row r="345" spans="1:12" ht="18.75">
      <c r="A345" s="25" t="s">
        <v>21</v>
      </c>
      <c r="B345" s="27"/>
      <c r="C345" s="20"/>
      <c r="D345" s="20" t="s">
        <v>22</v>
      </c>
      <c r="E345" s="63"/>
      <c r="F345" s="20"/>
      <c r="G345" s="7"/>
      <c r="H345" s="10"/>
      <c r="I345" s="10"/>
      <c r="J345" s="24">
        <f>IF(SUM(B345:B349)&gt;0,1,10^(-5))</f>
        <v>1.0000000000000001E-5</v>
      </c>
      <c r="L345" s="1" t="str">
        <f>L$21</f>
        <v>X — число бросков в серии из не более 4 бросков,</v>
      </c>
    </row>
    <row r="346" spans="1:12" ht="18.75">
      <c r="A346" s="25" t="s">
        <v>23</v>
      </c>
      <c r="B346" s="27"/>
      <c r="C346" s="20"/>
      <c r="D346" s="20" t="s">
        <v>24</v>
      </c>
      <c r="E346" s="63"/>
      <c r="F346" s="20"/>
      <c r="G346" s="7"/>
      <c r="H346" s="10"/>
      <c r="I346" s="10"/>
      <c r="L346" s="1" t="str">
        <f>L$22</f>
        <v>серия прекращается либо после 4-го броска,</v>
      </c>
    </row>
    <row r="347" spans="1:12" ht="18.75">
      <c r="A347" s="25" t="s">
        <v>25</v>
      </c>
      <c r="B347" s="27"/>
      <c r="C347" s="20"/>
      <c r="D347" s="20" t="s">
        <v>26</v>
      </c>
      <c r="E347" s="63"/>
      <c r="F347" s="20"/>
      <c r="G347" s="7"/>
      <c r="H347" s="10"/>
      <c r="I347" s="10"/>
      <c r="L347" s="1" t="str">
        <f>L$23</f>
        <v>либо после выпадения орла.</v>
      </c>
    </row>
    <row r="348" spans="1:12" ht="18.75">
      <c r="A348" s="25" t="s">
        <v>27</v>
      </c>
      <c r="B348" s="27"/>
      <c r="C348" s="20"/>
      <c r="D348" s="20" t="s">
        <v>28</v>
      </c>
      <c r="E348" s="63"/>
      <c r="F348" s="20"/>
      <c r="G348" s="7"/>
      <c r="H348" s="10"/>
      <c r="I348" s="11"/>
      <c r="L348" s="1">
        <f>L$24</f>
        <v>0</v>
      </c>
    </row>
    <row r="349" spans="1:12" ht="18.75">
      <c r="A349" s="26" t="s">
        <v>29</v>
      </c>
      <c r="B349" s="27"/>
      <c r="C349" s="20"/>
      <c r="D349" s="20" t="s">
        <v>30</v>
      </c>
      <c r="E349" s="63"/>
      <c r="F349" s="20"/>
      <c r="G349" s="7"/>
      <c r="H349" s="10"/>
      <c r="I349" s="11"/>
      <c r="L349" s="1" t="str">
        <f>L$25</f>
        <v>Сначала заполните столбец результатов</v>
      </c>
    </row>
    <row r="350" spans="1:12" ht="18.75">
      <c r="A350" s="18" t="s">
        <v>5</v>
      </c>
      <c r="B350" s="34">
        <f>B351*B351</f>
        <v>1</v>
      </c>
      <c r="C350" s="34">
        <f t="shared" ref="C350:E350" si="50">C351*C351</f>
        <v>4</v>
      </c>
      <c r="D350" s="34">
        <f t="shared" si="50"/>
        <v>9</v>
      </c>
      <c r="E350" s="34">
        <f t="shared" si="50"/>
        <v>16</v>
      </c>
      <c r="F350" s="20"/>
      <c r="G350" s="20"/>
      <c r="H350" s="10"/>
      <c r="L350" s="1" t="str">
        <f>L$26</f>
        <v>испытаний.</v>
      </c>
    </row>
    <row r="351" spans="1:12" ht="18.75">
      <c r="A351" s="30" t="s">
        <v>6</v>
      </c>
      <c r="B351" s="31">
        <v>1</v>
      </c>
      <c r="C351" s="31">
        <v>2</v>
      </c>
      <c r="D351" s="31">
        <v>3</v>
      </c>
      <c r="E351" s="32">
        <v>4</v>
      </c>
      <c r="F351" s="44"/>
      <c r="G351" s="20"/>
      <c r="H351" s="10"/>
      <c r="L351" s="1" t="str">
        <f>L$27</f>
        <v>Потом заполните строку частот n(X=xi) для всех</v>
      </c>
    </row>
    <row r="352" spans="1:12" ht="18.75">
      <c r="A352" s="33" t="s">
        <v>7</v>
      </c>
      <c r="B352" s="42"/>
      <c r="C352" s="42"/>
      <c r="D352" s="42"/>
      <c r="E352" s="43"/>
      <c r="F352" s="45">
        <f>SUM(B352:E352)</f>
        <v>0</v>
      </c>
      <c r="G352" s="40"/>
      <c r="H352" s="10"/>
      <c r="L352" s="1" t="str">
        <f>L$28</f>
        <v>значений xi от 1 до 4.</v>
      </c>
    </row>
    <row r="353" spans="1:12" ht="18.75">
      <c r="A353" s="19" t="s">
        <v>8</v>
      </c>
      <c r="B353" s="58">
        <f>IF($F352=0,0,B352/$F352)</f>
        <v>0</v>
      </c>
      <c r="C353" s="58">
        <f t="shared" ref="C353:E353" si="51">IF($F352=0,0,C352/$F352)</f>
        <v>0</v>
      </c>
      <c r="D353" s="58">
        <f t="shared" si="51"/>
        <v>0</v>
      </c>
      <c r="E353" s="58">
        <f t="shared" si="51"/>
        <v>0</v>
      </c>
      <c r="F353" s="41"/>
      <c r="G353" s="20"/>
      <c r="H353" s="10"/>
      <c r="L353" s="1">
        <f>L$29</f>
        <v>0</v>
      </c>
    </row>
    <row r="354" spans="1:12" ht="18.75">
      <c r="A354" s="52" t="s">
        <v>9</v>
      </c>
      <c r="B354" s="53">
        <v>0.5</v>
      </c>
      <c r="C354" s="53">
        <v>0.25</v>
      </c>
      <c r="D354" s="53">
        <v>0.125</v>
      </c>
      <c r="E354" s="54">
        <v>0.125</v>
      </c>
      <c r="F354" s="20"/>
      <c r="G354" s="20"/>
      <c r="H354" s="10"/>
      <c r="L354" s="62" t="s">
        <v>10</v>
      </c>
    </row>
    <row r="355" spans="1:12" ht="18.75">
      <c r="A355" s="22" t="s">
        <v>11</v>
      </c>
      <c r="B355" s="46">
        <f>SUMPRODUCT(B351:E351,B354:E354)</f>
        <v>1.875</v>
      </c>
      <c r="C355" s="20"/>
      <c r="D355" s="5" t="s">
        <v>12</v>
      </c>
      <c r="E355" s="68" t="s">
        <v>35</v>
      </c>
      <c r="F355" s="20"/>
      <c r="G355" s="20"/>
      <c r="H355" s="10"/>
      <c r="L355" s="1">
        <f>L$31</f>
        <v>0</v>
      </c>
    </row>
    <row r="356" spans="1:12" ht="18.75">
      <c r="A356" s="22" t="s">
        <v>13</v>
      </c>
      <c r="B356" s="46">
        <f>SUMPRODUCT(B350:E350,B354:E354)-B355*B355</f>
        <v>1.109375</v>
      </c>
      <c r="C356" s="20"/>
      <c r="D356" s="5" t="s">
        <v>14</v>
      </c>
      <c r="E356" s="68" t="s">
        <v>35</v>
      </c>
      <c r="F356" s="20" t="s">
        <v>18</v>
      </c>
      <c r="G356" s="63" t="s">
        <v>35</v>
      </c>
      <c r="H356" s="10"/>
      <c r="L356" s="1">
        <f>L$32</f>
        <v>0</v>
      </c>
    </row>
    <row r="357" spans="1:12" ht="18.75">
      <c r="A357" s="22" t="s">
        <v>15</v>
      </c>
      <c r="B357" s="46">
        <f>SQRT(B356)</f>
        <v>1.0532687216470449</v>
      </c>
      <c r="C357" s="20"/>
      <c r="D357" s="5" t="s">
        <v>16</v>
      </c>
      <c r="E357" s="68" t="s">
        <v>35</v>
      </c>
      <c r="F357" s="20"/>
      <c r="G357" s="20"/>
      <c r="H357" s="10"/>
      <c r="L357" s="1">
        <f>L$33</f>
        <v>0</v>
      </c>
    </row>
    <row r="358" spans="1:12" ht="18.75">
      <c r="A358" s="22"/>
      <c r="B358" s="20"/>
      <c r="C358" s="20"/>
      <c r="D358" s="20"/>
      <c r="E358" s="20"/>
      <c r="F358" s="20"/>
      <c r="G358" s="20"/>
      <c r="H358" s="10"/>
      <c r="L358" s="1">
        <f>L$34</f>
        <v>0</v>
      </c>
    </row>
    <row r="359" spans="1:12" ht="18.75">
      <c r="A359" s="5"/>
      <c r="B359" s="7"/>
      <c r="C359" s="7"/>
      <c r="D359" s="7"/>
      <c r="E359" s="7"/>
      <c r="F359" s="7"/>
      <c r="G359" s="7"/>
      <c r="H359" s="10"/>
      <c r="L359" s="1">
        <f>L$35</f>
        <v>0</v>
      </c>
    </row>
    <row r="361" spans="1:12" ht="18.75">
      <c r="A361" s="15" t="str">
        <f>'Название и список группы'!A21</f>
        <v>Тиханов</v>
      </c>
      <c r="B361" s="67" t="str">
        <f>'Название и список группы'!B21</f>
        <v>Владислав Михайлович</v>
      </c>
      <c r="C361" s="67"/>
      <c r="D361" s="67"/>
      <c r="E361" s="67"/>
      <c r="F361" s="67"/>
      <c r="G361" s="67"/>
      <c r="H361" s="67"/>
      <c r="I361" s="67"/>
      <c r="J361" s="67"/>
      <c r="L361" s="1" t="str">
        <f>L$19</f>
        <v>Заполните только желтые поля!!!</v>
      </c>
    </row>
    <row r="362" spans="1:12">
      <c r="A362" s="18"/>
      <c r="B362" s="7" t="s">
        <v>20</v>
      </c>
      <c r="C362" s="21"/>
      <c r="D362" s="21"/>
      <c r="E362" s="7" t="s">
        <v>20</v>
      </c>
      <c r="F362" s="21"/>
      <c r="G362" s="8"/>
      <c r="H362" s="2"/>
      <c r="I362" s="2"/>
      <c r="J362" s="3" t="s">
        <v>0</v>
      </c>
      <c r="L362" s="1" t="str">
        <f>L$20</f>
        <v>10 серий бросков монеты</v>
      </c>
    </row>
    <row r="363" spans="1:12" ht="18.75">
      <c r="A363" s="25" t="s">
        <v>21</v>
      </c>
      <c r="B363" s="27"/>
      <c r="C363" s="20"/>
      <c r="D363" s="20" t="s">
        <v>22</v>
      </c>
      <c r="E363" s="63"/>
      <c r="F363" s="20"/>
      <c r="G363" s="7"/>
      <c r="H363" s="10"/>
      <c r="I363" s="10"/>
      <c r="J363" s="24">
        <f>IF(SUM(B363:B367)&gt;0,1,10^(-5))</f>
        <v>1.0000000000000001E-5</v>
      </c>
      <c r="L363" s="1" t="str">
        <f>L$21</f>
        <v>X — число бросков в серии из не более 4 бросков,</v>
      </c>
    </row>
    <row r="364" spans="1:12" ht="18.75">
      <c r="A364" s="25" t="s">
        <v>23</v>
      </c>
      <c r="B364" s="27"/>
      <c r="C364" s="20"/>
      <c r="D364" s="20" t="s">
        <v>24</v>
      </c>
      <c r="E364" s="63"/>
      <c r="F364" s="20"/>
      <c r="G364" s="7"/>
      <c r="H364" s="10"/>
      <c r="I364" s="10"/>
      <c r="L364" s="1" t="str">
        <f>L$22</f>
        <v>серия прекращается либо после 4-го броска,</v>
      </c>
    </row>
    <row r="365" spans="1:12" ht="18.75">
      <c r="A365" s="25" t="s">
        <v>25</v>
      </c>
      <c r="B365" s="27"/>
      <c r="C365" s="20"/>
      <c r="D365" s="20" t="s">
        <v>26</v>
      </c>
      <c r="E365" s="63"/>
      <c r="F365" s="20"/>
      <c r="G365" s="7"/>
      <c r="H365" s="10"/>
      <c r="I365" s="10"/>
      <c r="L365" s="1" t="str">
        <f>L$23</f>
        <v>либо после выпадения орла.</v>
      </c>
    </row>
    <row r="366" spans="1:12" ht="18.75">
      <c r="A366" s="25" t="s">
        <v>27</v>
      </c>
      <c r="B366" s="27"/>
      <c r="C366" s="20"/>
      <c r="D366" s="20" t="s">
        <v>28</v>
      </c>
      <c r="E366" s="63"/>
      <c r="F366" s="20"/>
      <c r="G366" s="7"/>
      <c r="H366" s="10"/>
      <c r="I366" s="11"/>
      <c r="L366" s="1">
        <f>L$24</f>
        <v>0</v>
      </c>
    </row>
    <row r="367" spans="1:12" ht="18.75">
      <c r="A367" s="26" t="s">
        <v>29</v>
      </c>
      <c r="B367" s="27"/>
      <c r="C367" s="20"/>
      <c r="D367" s="20" t="s">
        <v>30</v>
      </c>
      <c r="E367" s="63"/>
      <c r="F367" s="20"/>
      <c r="G367" s="7"/>
      <c r="H367" s="10"/>
      <c r="I367" s="11"/>
      <c r="L367" s="1" t="str">
        <f>L$25</f>
        <v>Сначала заполните столбец результатов</v>
      </c>
    </row>
    <row r="368" spans="1:12" ht="18.75">
      <c r="A368" s="18" t="s">
        <v>5</v>
      </c>
      <c r="B368" s="34">
        <f>B369*B369</f>
        <v>1</v>
      </c>
      <c r="C368" s="34">
        <f t="shared" ref="C368:E368" si="52">C369*C369</f>
        <v>4</v>
      </c>
      <c r="D368" s="34">
        <f t="shared" si="52"/>
        <v>9</v>
      </c>
      <c r="E368" s="34">
        <f t="shared" si="52"/>
        <v>16</v>
      </c>
      <c r="F368" s="20"/>
      <c r="G368" s="20"/>
      <c r="H368" s="10"/>
      <c r="L368" s="1" t="str">
        <f>L$26</f>
        <v>испытаний.</v>
      </c>
    </row>
    <row r="369" spans="1:12" ht="18.75">
      <c r="A369" s="30" t="s">
        <v>6</v>
      </c>
      <c r="B369" s="31">
        <v>1</v>
      </c>
      <c r="C369" s="31">
        <v>2</v>
      </c>
      <c r="D369" s="31">
        <v>3</v>
      </c>
      <c r="E369" s="32">
        <v>4</v>
      </c>
      <c r="F369" s="44"/>
      <c r="G369" s="20"/>
      <c r="H369" s="10"/>
      <c r="L369" s="1" t="str">
        <f>L$27</f>
        <v>Потом заполните строку частот n(X=xi) для всех</v>
      </c>
    </row>
    <row r="370" spans="1:12" ht="18.75">
      <c r="A370" s="33" t="s">
        <v>7</v>
      </c>
      <c r="B370" s="42"/>
      <c r="C370" s="42"/>
      <c r="D370" s="42"/>
      <c r="E370" s="43"/>
      <c r="F370" s="45">
        <f>SUM(B370:E370)</f>
        <v>0</v>
      </c>
      <c r="G370" s="40"/>
      <c r="H370" s="10"/>
      <c r="L370" s="1" t="str">
        <f>L$28</f>
        <v>значений xi от 1 до 4.</v>
      </c>
    </row>
    <row r="371" spans="1:12" ht="18.75">
      <c r="A371" s="19" t="s">
        <v>8</v>
      </c>
      <c r="B371" s="58">
        <f>IF($F370=0,0,B370/$F370)</f>
        <v>0</v>
      </c>
      <c r="C371" s="58">
        <f t="shared" ref="C371:E371" si="53">IF($F370=0,0,C370/$F370)</f>
        <v>0</v>
      </c>
      <c r="D371" s="58">
        <f t="shared" si="53"/>
        <v>0</v>
      </c>
      <c r="E371" s="58">
        <f t="shared" si="53"/>
        <v>0</v>
      </c>
      <c r="F371" s="41"/>
      <c r="G371" s="20"/>
      <c r="H371" s="10"/>
      <c r="L371" s="1">
        <f>L$29</f>
        <v>0</v>
      </c>
    </row>
    <row r="372" spans="1:12" ht="18.75">
      <c r="A372" s="52" t="s">
        <v>9</v>
      </c>
      <c r="B372" s="53">
        <v>0.5</v>
      </c>
      <c r="C372" s="53">
        <v>0.25</v>
      </c>
      <c r="D372" s="53">
        <v>0.125</v>
      </c>
      <c r="E372" s="54">
        <v>0.125</v>
      </c>
      <c r="F372" s="20"/>
      <c r="G372" s="20"/>
      <c r="H372" s="10"/>
      <c r="L372" s="62" t="s">
        <v>10</v>
      </c>
    </row>
    <row r="373" spans="1:12" ht="18.75">
      <c r="A373" s="22" t="s">
        <v>11</v>
      </c>
      <c r="B373" s="46">
        <f>SUMPRODUCT(B369:E369,B372:E372)</f>
        <v>1.875</v>
      </c>
      <c r="C373" s="20"/>
      <c r="D373" s="5" t="s">
        <v>12</v>
      </c>
      <c r="E373" s="68" t="s">
        <v>35</v>
      </c>
      <c r="F373" s="20"/>
      <c r="G373" s="20"/>
      <c r="H373" s="10"/>
      <c r="L373" s="1">
        <f>L$31</f>
        <v>0</v>
      </c>
    </row>
    <row r="374" spans="1:12" ht="18.75">
      <c r="A374" s="22" t="s">
        <v>13</v>
      </c>
      <c r="B374" s="46">
        <f>SUMPRODUCT(B368:E368,B372:E372)-B373*B373</f>
        <v>1.109375</v>
      </c>
      <c r="C374" s="20"/>
      <c r="D374" s="5" t="s">
        <v>14</v>
      </c>
      <c r="E374" s="68" t="s">
        <v>35</v>
      </c>
      <c r="F374" s="20" t="s">
        <v>18</v>
      </c>
      <c r="G374" s="63" t="s">
        <v>35</v>
      </c>
      <c r="H374" s="10"/>
      <c r="L374" s="1">
        <f>L$32</f>
        <v>0</v>
      </c>
    </row>
    <row r="375" spans="1:12" ht="18.75">
      <c r="A375" s="22" t="s">
        <v>15</v>
      </c>
      <c r="B375" s="46">
        <f>SQRT(B374)</f>
        <v>1.0532687216470449</v>
      </c>
      <c r="C375" s="20"/>
      <c r="D375" s="5" t="s">
        <v>16</v>
      </c>
      <c r="E375" s="68" t="s">
        <v>35</v>
      </c>
      <c r="F375" s="20"/>
      <c r="G375" s="20"/>
      <c r="H375" s="10"/>
      <c r="L375" s="1">
        <f>L$33</f>
        <v>0</v>
      </c>
    </row>
    <row r="376" spans="1:12" ht="18.75">
      <c r="A376" s="22"/>
      <c r="B376" s="20"/>
      <c r="C376" s="20"/>
      <c r="D376" s="20"/>
      <c r="E376" s="20"/>
      <c r="F376" s="20"/>
      <c r="G376" s="20"/>
      <c r="H376" s="10"/>
      <c r="L376" s="1">
        <f>L$34</f>
        <v>0</v>
      </c>
    </row>
    <row r="377" spans="1:12" ht="18.75">
      <c r="A377" s="5"/>
      <c r="B377" s="7"/>
      <c r="C377" s="7"/>
      <c r="D377" s="7"/>
      <c r="E377" s="7"/>
      <c r="F377" s="7"/>
      <c r="G377" s="7"/>
      <c r="H377" s="10"/>
      <c r="L377" s="1">
        <f>L$35</f>
        <v>0</v>
      </c>
    </row>
    <row r="379" spans="1:12" ht="18.75">
      <c r="A379" s="15" t="str">
        <f>'Название и список группы'!A22</f>
        <v>Тюленев</v>
      </c>
      <c r="B379" s="67" t="str">
        <f>'Название и список группы'!B22</f>
        <v>Данил Андреевич</v>
      </c>
      <c r="C379" s="67"/>
      <c r="D379" s="67"/>
      <c r="E379" s="67"/>
      <c r="F379" s="67"/>
      <c r="G379" s="67"/>
      <c r="H379" s="67"/>
      <c r="I379" s="67"/>
      <c r="J379" s="67"/>
      <c r="L379" s="1" t="str">
        <f>L$19</f>
        <v>Заполните только желтые поля!!!</v>
      </c>
    </row>
    <row r="380" spans="1:12">
      <c r="A380" s="18"/>
      <c r="B380" s="7" t="s">
        <v>20</v>
      </c>
      <c r="C380" s="21"/>
      <c r="D380" s="21"/>
      <c r="E380" s="7" t="s">
        <v>20</v>
      </c>
      <c r="F380" s="21"/>
      <c r="G380" s="8"/>
      <c r="H380" s="2"/>
      <c r="I380" s="2"/>
      <c r="J380" s="3" t="s">
        <v>0</v>
      </c>
      <c r="L380" s="1" t="str">
        <f>L$20</f>
        <v>10 серий бросков монеты</v>
      </c>
    </row>
    <row r="381" spans="1:12" ht="18.75">
      <c r="A381" s="25" t="s">
        <v>21</v>
      </c>
      <c r="B381" s="27"/>
      <c r="C381" s="20"/>
      <c r="D381" s="20" t="s">
        <v>22</v>
      </c>
      <c r="E381" s="63"/>
      <c r="F381" s="20"/>
      <c r="G381" s="7"/>
      <c r="H381" s="10"/>
      <c r="I381" s="10"/>
      <c r="J381" s="24">
        <f>IF(SUM(B381:B385)&gt;0,1,10^(-5))</f>
        <v>1.0000000000000001E-5</v>
      </c>
      <c r="L381" s="1" t="str">
        <f>L$21</f>
        <v>X — число бросков в серии из не более 4 бросков,</v>
      </c>
    </row>
    <row r="382" spans="1:12" ht="18.75">
      <c r="A382" s="25" t="s">
        <v>23</v>
      </c>
      <c r="B382" s="27"/>
      <c r="C382" s="20"/>
      <c r="D382" s="20" t="s">
        <v>24</v>
      </c>
      <c r="E382" s="63"/>
      <c r="F382" s="20"/>
      <c r="G382" s="7"/>
      <c r="H382" s="10"/>
      <c r="I382" s="10"/>
      <c r="L382" s="1" t="str">
        <f>L$22</f>
        <v>серия прекращается либо после 4-го броска,</v>
      </c>
    </row>
    <row r="383" spans="1:12" ht="18.75">
      <c r="A383" s="25" t="s">
        <v>25</v>
      </c>
      <c r="B383" s="27"/>
      <c r="C383" s="20"/>
      <c r="D383" s="20" t="s">
        <v>26</v>
      </c>
      <c r="E383" s="63"/>
      <c r="F383" s="20"/>
      <c r="G383" s="7"/>
      <c r="H383" s="10"/>
      <c r="I383" s="10"/>
      <c r="L383" s="1" t="str">
        <f>L$23</f>
        <v>либо после выпадения орла.</v>
      </c>
    </row>
    <row r="384" spans="1:12" ht="18.75">
      <c r="A384" s="25" t="s">
        <v>27</v>
      </c>
      <c r="B384" s="27"/>
      <c r="C384" s="20"/>
      <c r="D384" s="20" t="s">
        <v>28</v>
      </c>
      <c r="E384" s="63"/>
      <c r="F384" s="20"/>
      <c r="G384" s="7"/>
      <c r="H384" s="10"/>
      <c r="I384" s="11"/>
      <c r="L384" s="1">
        <f>L$24</f>
        <v>0</v>
      </c>
    </row>
    <row r="385" spans="1:12" ht="18.75">
      <c r="A385" s="26" t="s">
        <v>29</v>
      </c>
      <c r="B385" s="27"/>
      <c r="C385" s="20"/>
      <c r="D385" s="20" t="s">
        <v>30</v>
      </c>
      <c r="E385" s="63"/>
      <c r="F385" s="20"/>
      <c r="G385" s="7"/>
      <c r="H385" s="10"/>
      <c r="I385" s="11"/>
      <c r="L385" s="1" t="str">
        <f>L$25</f>
        <v>Сначала заполните столбец результатов</v>
      </c>
    </row>
    <row r="386" spans="1:12" ht="18.75">
      <c r="A386" s="18" t="s">
        <v>5</v>
      </c>
      <c r="B386" s="34">
        <f>B387*B387</f>
        <v>1</v>
      </c>
      <c r="C386" s="34">
        <f t="shared" ref="C386:E386" si="54">C387*C387</f>
        <v>4</v>
      </c>
      <c r="D386" s="34">
        <f t="shared" si="54"/>
        <v>9</v>
      </c>
      <c r="E386" s="34">
        <f t="shared" si="54"/>
        <v>16</v>
      </c>
      <c r="F386" s="20"/>
      <c r="G386" s="20"/>
      <c r="H386" s="10"/>
      <c r="L386" s="1" t="str">
        <f>L$26</f>
        <v>испытаний.</v>
      </c>
    </row>
    <row r="387" spans="1:12" ht="18.75">
      <c r="A387" s="30" t="s">
        <v>6</v>
      </c>
      <c r="B387" s="31">
        <v>1</v>
      </c>
      <c r="C387" s="31">
        <v>2</v>
      </c>
      <c r="D387" s="31">
        <v>3</v>
      </c>
      <c r="E387" s="32">
        <v>4</v>
      </c>
      <c r="F387" s="44"/>
      <c r="G387" s="20"/>
      <c r="H387" s="10"/>
      <c r="L387" s="1" t="str">
        <f>L$27</f>
        <v>Потом заполните строку частот n(X=xi) для всех</v>
      </c>
    </row>
    <row r="388" spans="1:12" ht="18.75">
      <c r="A388" s="33" t="s">
        <v>7</v>
      </c>
      <c r="B388" s="42"/>
      <c r="C388" s="42"/>
      <c r="D388" s="42"/>
      <c r="E388" s="43"/>
      <c r="F388" s="45">
        <f>SUM(B388:E388)</f>
        <v>0</v>
      </c>
      <c r="G388" s="40"/>
      <c r="H388" s="10"/>
      <c r="L388" s="1" t="str">
        <f>L$28</f>
        <v>значений xi от 1 до 4.</v>
      </c>
    </row>
    <row r="389" spans="1:12" ht="18.75">
      <c r="A389" s="19" t="s">
        <v>8</v>
      </c>
      <c r="B389" s="58">
        <f>IF($F388=0,0,B388/$F388)</f>
        <v>0</v>
      </c>
      <c r="C389" s="58">
        <f t="shared" ref="C389:E389" si="55">IF($F388=0,0,C388/$F388)</f>
        <v>0</v>
      </c>
      <c r="D389" s="58">
        <f t="shared" si="55"/>
        <v>0</v>
      </c>
      <c r="E389" s="58">
        <f t="shared" si="55"/>
        <v>0</v>
      </c>
      <c r="F389" s="41"/>
      <c r="G389" s="20"/>
      <c r="H389" s="10"/>
      <c r="L389" s="1">
        <f>L$29</f>
        <v>0</v>
      </c>
    </row>
    <row r="390" spans="1:12" ht="18.75">
      <c r="A390" s="52" t="s">
        <v>9</v>
      </c>
      <c r="B390" s="53">
        <v>0.5</v>
      </c>
      <c r="C390" s="53">
        <v>0.25</v>
      </c>
      <c r="D390" s="53">
        <v>0.125</v>
      </c>
      <c r="E390" s="54">
        <v>0.125</v>
      </c>
      <c r="F390" s="20"/>
      <c r="G390" s="20"/>
      <c r="H390" s="10"/>
      <c r="L390" s="62" t="s">
        <v>10</v>
      </c>
    </row>
    <row r="391" spans="1:12" ht="18.75">
      <c r="A391" s="22" t="s">
        <v>11</v>
      </c>
      <c r="B391" s="46">
        <f>SUMPRODUCT(B387:E387,B390:E390)</f>
        <v>1.875</v>
      </c>
      <c r="C391" s="20"/>
      <c r="D391" s="5" t="s">
        <v>12</v>
      </c>
      <c r="E391" s="68" t="s">
        <v>35</v>
      </c>
      <c r="F391" s="20"/>
      <c r="G391" s="20"/>
      <c r="H391" s="10"/>
      <c r="L391" s="1">
        <f>L$31</f>
        <v>0</v>
      </c>
    </row>
    <row r="392" spans="1:12" ht="18.75">
      <c r="A392" s="22" t="s">
        <v>13</v>
      </c>
      <c r="B392" s="46">
        <f>SUMPRODUCT(B386:E386,B390:E390)-B391*B391</f>
        <v>1.109375</v>
      </c>
      <c r="C392" s="20"/>
      <c r="D392" s="5" t="s">
        <v>14</v>
      </c>
      <c r="E392" s="68" t="s">
        <v>35</v>
      </c>
      <c r="F392" s="20" t="s">
        <v>18</v>
      </c>
      <c r="G392" s="63" t="s">
        <v>35</v>
      </c>
      <c r="H392" s="10"/>
      <c r="L392" s="1">
        <f>L$32</f>
        <v>0</v>
      </c>
    </row>
    <row r="393" spans="1:12" ht="18.75">
      <c r="A393" s="22" t="s">
        <v>15</v>
      </c>
      <c r="B393" s="46">
        <f>SQRT(B392)</f>
        <v>1.0532687216470449</v>
      </c>
      <c r="C393" s="20"/>
      <c r="D393" s="5" t="s">
        <v>16</v>
      </c>
      <c r="E393" s="68" t="s">
        <v>35</v>
      </c>
      <c r="F393" s="20"/>
      <c r="G393" s="20"/>
      <c r="H393" s="10"/>
      <c r="L393" s="1">
        <f>L$33</f>
        <v>0</v>
      </c>
    </row>
    <row r="394" spans="1:12" ht="18.75">
      <c r="A394" s="22"/>
      <c r="B394" s="20"/>
      <c r="C394" s="20"/>
      <c r="D394" s="20"/>
      <c r="E394" s="20"/>
      <c r="F394" s="20"/>
      <c r="G394" s="20"/>
      <c r="H394" s="10"/>
      <c r="L394" s="1">
        <f>L$34</f>
        <v>0</v>
      </c>
    </row>
    <row r="395" spans="1:12" ht="18.75">
      <c r="A395" s="5"/>
      <c r="B395" s="7"/>
      <c r="C395" s="7"/>
      <c r="D395" s="7"/>
      <c r="E395" s="7"/>
      <c r="F395" s="7"/>
      <c r="G395" s="7"/>
      <c r="H395" s="10"/>
      <c r="L395" s="1">
        <f>L$35</f>
        <v>0</v>
      </c>
    </row>
    <row r="397" spans="1:12" ht="18.75">
      <c r="A397" s="15" t="str">
        <f>'Название и список группы'!A23</f>
        <v>Фоменко</v>
      </c>
      <c r="B397" s="67" t="str">
        <f>'Название и список группы'!B23</f>
        <v>Валерия Алексеевна</v>
      </c>
      <c r="C397" s="67"/>
      <c r="D397" s="67"/>
      <c r="E397" s="67"/>
      <c r="F397" s="67"/>
      <c r="G397" s="67"/>
      <c r="H397" s="67"/>
      <c r="I397" s="67"/>
      <c r="J397" s="67"/>
      <c r="L397" s="1" t="str">
        <f>L$19</f>
        <v>Заполните только желтые поля!!!</v>
      </c>
    </row>
    <row r="398" spans="1:12">
      <c r="A398" s="18"/>
      <c r="B398" s="7" t="s">
        <v>20</v>
      </c>
      <c r="C398" s="21"/>
      <c r="D398" s="21"/>
      <c r="E398" s="7" t="s">
        <v>20</v>
      </c>
      <c r="F398" s="21"/>
      <c r="G398" s="8"/>
      <c r="H398" s="2"/>
      <c r="I398" s="2"/>
      <c r="J398" s="3" t="s">
        <v>0</v>
      </c>
      <c r="L398" s="1" t="str">
        <f>L$20</f>
        <v>10 серий бросков монеты</v>
      </c>
    </row>
    <row r="399" spans="1:12" ht="18.75">
      <c r="A399" s="25" t="s">
        <v>21</v>
      </c>
      <c r="B399" s="27"/>
      <c r="C399" s="20"/>
      <c r="D399" s="20" t="s">
        <v>22</v>
      </c>
      <c r="E399" s="63"/>
      <c r="F399" s="20"/>
      <c r="G399" s="7"/>
      <c r="H399" s="10"/>
      <c r="I399" s="10"/>
      <c r="J399" s="24">
        <f>IF(SUM(B399:B403)&gt;0,1,10^(-5))</f>
        <v>1.0000000000000001E-5</v>
      </c>
      <c r="L399" s="1" t="str">
        <f>L$21</f>
        <v>X — число бросков в серии из не более 4 бросков,</v>
      </c>
    </row>
    <row r="400" spans="1:12" ht="18.75">
      <c r="A400" s="25" t="s">
        <v>23</v>
      </c>
      <c r="B400" s="27"/>
      <c r="C400" s="20"/>
      <c r="D400" s="20" t="s">
        <v>24</v>
      </c>
      <c r="E400" s="63"/>
      <c r="F400" s="20"/>
      <c r="G400" s="7"/>
      <c r="H400" s="10"/>
      <c r="I400" s="10"/>
      <c r="L400" s="1" t="str">
        <f>L$22</f>
        <v>серия прекращается либо после 4-го броска,</v>
      </c>
    </row>
    <row r="401" spans="1:12" ht="18.75">
      <c r="A401" s="25" t="s">
        <v>25</v>
      </c>
      <c r="B401" s="27"/>
      <c r="C401" s="20"/>
      <c r="D401" s="20" t="s">
        <v>26</v>
      </c>
      <c r="E401" s="63"/>
      <c r="F401" s="20"/>
      <c r="G401" s="7"/>
      <c r="H401" s="10"/>
      <c r="I401" s="10"/>
      <c r="L401" s="1" t="str">
        <f>L$23</f>
        <v>либо после выпадения орла.</v>
      </c>
    </row>
    <row r="402" spans="1:12" ht="18.75">
      <c r="A402" s="25" t="s">
        <v>27</v>
      </c>
      <c r="B402" s="27"/>
      <c r="C402" s="20"/>
      <c r="D402" s="20" t="s">
        <v>28</v>
      </c>
      <c r="E402" s="63"/>
      <c r="F402" s="20"/>
      <c r="G402" s="7"/>
      <c r="H402" s="10"/>
      <c r="I402" s="11"/>
      <c r="L402" s="1">
        <f>L$24</f>
        <v>0</v>
      </c>
    </row>
    <row r="403" spans="1:12" ht="18.75">
      <c r="A403" s="26" t="s">
        <v>29</v>
      </c>
      <c r="B403" s="27"/>
      <c r="C403" s="20"/>
      <c r="D403" s="20" t="s">
        <v>30</v>
      </c>
      <c r="E403" s="63"/>
      <c r="F403" s="20"/>
      <c r="G403" s="7"/>
      <c r="H403" s="10"/>
      <c r="I403" s="11"/>
      <c r="L403" s="1" t="str">
        <f>L$25</f>
        <v>Сначала заполните столбец результатов</v>
      </c>
    </row>
    <row r="404" spans="1:12" ht="18.75">
      <c r="A404" s="18" t="s">
        <v>5</v>
      </c>
      <c r="B404" s="34">
        <f>B405*B405</f>
        <v>1</v>
      </c>
      <c r="C404" s="34">
        <f t="shared" ref="C404:E404" si="56">C405*C405</f>
        <v>4</v>
      </c>
      <c r="D404" s="34">
        <f t="shared" si="56"/>
        <v>9</v>
      </c>
      <c r="E404" s="34">
        <f t="shared" si="56"/>
        <v>16</v>
      </c>
      <c r="F404" s="20"/>
      <c r="G404" s="20"/>
      <c r="H404" s="10"/>
      <c r="L404" s="1" t="str">
        <f>L$26</f>
        <v>испытаний.</v>
      </c>
    </row>
    <row r="405" spans="1:12" ht="18.75">
      <c r="A405" s="30" t="s">
        <v>6</v>
      </c>
      <c r="B405" s="31">
        <v>1</v>
      </c>
      <c r="C405" s="31">
        <v>2</v>
      </c>
      <c r="D405" s="31">
        <v>3</v>
      </c>
      <c r="E405" s="32">
        <v>4</v>
      </c>
      <c r="F405" s="44"/>
      <c r="G405" s="20"/>
      <c r="H405" s="10"/>
      <c r="L405" s="1" t="str">
        <f>L$27</f>
        <v>Потом заполните строку частот n(X=xi) для всех</v>
      </c>
    </row>
    <row r="406" spans="1:12" ht="18.75">
      <c r="A406" s="33" t="s">
        <v>7</v>
      </c>
      <c r="B406" s="42"/>
      <c r="C406" s="42"/>
      <c r="D406" s="42"/>
      <c r="E406" s="43"/>
      <c r="F406" s="45">
        <f>SUM(B406:E406)</f>
        <v>0</v>
      </c>
      <c r="G406" s="40"/>
      <c r="H406" s="10"/>
      <c r="L406" s="1" t="str">
        <f>L$28</f>
        <v>значений xi от 1 до 4.</v>
      </c>
    </row>
    <row r="407" spans="1:12" ht="18.75">
      <c r="A407" s="19" t="s">
        <v>8</v>
      </c>
      <c r="B407" s="58">
        <f>IF($F406=0,0,B406/$F406)</f>
        <v>0</v>
      </c>
      <c r="C407" s="58">
        <f t="shared" ref="C407:E407" si="57">IF($F406=0,0,C406/$F406)</f>
        <v>0</v>
      </c>
      <c r="D407" s="58">
        <f t="shared" si="57"/>
        <v>0</v>
      </c>
      <c r="E407" s="58">
        <f t="shared" si="57"/>
        <v>0</v>
      </c>
      <c r="F407" s="41"/>
      <c r="G407" s="20"/>
      <c r="H407" s="10"/>
      <c r="L407" s="1">
        <f>L$29</f>
        <v>0</v>
      </c>
    </row>
    <row r="408" spans="1:12" ht="18.75">
      <c r="A408" s="52" t="s">
        <v>9</v>
      </c>
      <c r="B408" s="53">
        <v>0.5</v>
      </c>
      <c r="C408" s="53">
        <v>0.25</v>
      </c>
      <c r="D408" s="53">
        <v>0.125</v>
      </c>
      <c r="E408" s="54">
        <v>0.125</v>
      </c>
      <c r="F408" s="20"/>
      <c r="G408" s="20"/>
      <c r="H408" s="10"/>
      <c r="L408" s="62" t="s">
        <v>10</v>
      </c>
    </row>
    <row r="409" spans="1:12" ht="18.75">
      <c r="A409" s="22" t="s">
        <v>11</v>
      </c>
      <c r="B409" s="46">
        <f>SUMPRODUCT(B405:E405,B408:E408)</f>
        <v>1.875</v>
      </c>
      <c r="C409" s="20"/>
      <c r="D409" s="5" t="s">
        <v>12</v>
      </c>
      <c r="E409" s="68" t="s">
        <v>35</v>
      </c>
      <c r="F409" s="20"/>
      <c r="G409" s="20"/>
      <c r="H409" s="10"/>
      <c r="L409" s="1">
        <f>L$31</f>
        <v>0</v>
      </c>
    </row>
    <row r="410" spans="1:12" ht="18.75">
      <c r="A410" s="22" t="s">
        <v>13</v>
      </c>
      <c r="B410" s="46">
        <f>SUMPRODUCT(B404:E404,B408:E408)-B409*B409</f>
        <v>1.109375</v>
      </c>
      <c r="C410" s="20"/>
      <c r="D410" s="5" t="s">
        <v>14</v>
      </c>
      <c r="E410" s="68" t="s">
        <v>35</v>
      </c>
      <c r="F410" s="20" t="s">
        <v>18</v>
      </c>
      <c r="G410" s="63" t="s">
        <v>35</v>
      </c>
      <c r="H410" s="10"/>
      <c r="L410" s="1">
        <f>L$32</f>
        <v>0</v>
      </c>
    </row>
    <row r="411" spans="1:12" ht="18.75">
      <c r="A411" s="22" t="s">
        <v>15</v>
      </c>
      <c r="B411" s="46">
        <f>SQRT(B410)</f>
        <v>1.0532687216470449</v>
      </c>
      <c r="C411" s="20"/>
      <c r="D411" s="5" t="s">
        <v>16</v>
      </c>
      <c r="E411" s="68" t="s">
        <v>35</v>
      </c>
      <c r="F411" s="20"/>
      <c r="G411" s="20"/>
      <c r="H411" s="10"/>
      <c r="L411" s="1">
        <f>L$33</f>
        <v>0</v>
      </c>
    </row>
    <row r="412" spans="1:12" ht="18.75">
      <c r="A412" s="22"/>
      <c r="B412" s="20"/>
      <c r="C412" s="20"/>
      <c r="D412" s="20"/>
      <c r="E412" s="20"/>
      <c r="F412" s="20"/>
      <c r="G412" s="20"/>
      <c r="H412" s="10"/>
      <c r="L412" s="1">
        <f>L$34</f>
        <v>0</v>
      </c>
    </row>
    <row r="413" spans="1:12" ht="18.75">
      <c r="A413" s="5"/>
      <c r="B413" s="7"/>
      <c r="C413" s="7"/>
      <c r="D413" s="7"/>
      <c r="E413" s="7"/>
      <c r="F413" s="7"/>
      <c r="G413" s="7"/>
      <c r="H413" s="10"/>
      <c r="L413" s="1">
        <f>L$35</f>
        <v>0</v>
      </c>
    </row>
    <row r="415" spans="1:12" ht="18.75">
      <c r="A415" s="15" t="str">
        <f>'Название и список группы'!A24</f>
        <v>Шершнев</v>
      </c>
      <c r="B415" s="67" t="str">
        <f>'Название и список группы'!B24</f>
        <v>Алексей Алексеевич</v>
      </c>
      <c r="C415" s="67"/>
      <c r="D415" s="67"/>
      <c r="E415" s="67"/>
      <c r="F415" s="67"/>
      <c r="G415" s="67"/>
      <c r="H415" s="67"/>
      <c r="I415" s="67"/>
      <c r="J415" s="67"/>
      <c r="L415" s="1" t="str">
        <f>L$19</f>
        <v>Заполните только желтые поля!!!</v>
      </c>
    </row>
    <row r="416" spans="1:12">
      <c r="A416" s="18"/>
      <c r="B416" s="7" t="s">
        <v>20</v>
      </c>
      <c r="C416" s="21"/>
      <c r="D416" s="21"/>
      <c r="E416" s="7" t="s">
        <v>20</v>
      </c>
      <c r="F416" s="21"/>
      <c r="G416" s="8"/>
      <c r="H416" s="2"/>
      <c r="I416" s="2"/>
      <c r="J416" s="3" t="s">
        <v>0</v>
      </c>
      <c r="L416" s="1" t="str">
        <f>L$20</f>
        <v>10 серий бросков монеты</v>
      </c>
    </row>
    <row r="417" spans="1:12" ht="18.75">
      <c r="A417" s="25" t="s">
        <v>21</v>
      </c>
      <c r="B417" s="27"/>
      <c r="C417" s="20"/>
      <c r="D417" s="20" t="s">
        <v>22</v>
      </c>
      <c r="E417" s="63"/>
      <c r="F417" s="20"/>
      <c r="G417" s="7"/>
      <c r="H417" s="10"/>
      <c r="I417" s="10"/>
      <c r="J417" s="24">
        <f>IF(SUM(B417:B421)&gt;0,1,10^(-5))</f>
        <v>1.0000000000000001E-5</v>
      </c>
      <c r="L417" s="1" t="str">
        <f>L$21</f>
        <v>X — число бросков в серии из не более 4 бросков,</v>
      </c>
    </row>
    <row r="418" spans="1:12" ht="18.75">
      <c r="A418" s="25" t="s">
        <v>23</v>
      </c>
      <c r="B418" s="27"/>
      <c r="C418" s="20"/>
      <c r="D418" s="20" t="s">
        <v>24</v>
      </c>
      <c r="E418" s="63"/>
      <c r="F418" s="20"/>
      <c r="G418" s="7"/>
      <c r="H418" s="10"/>
      <c r="I418" s="10"/>
      <c r="L418" s="1" t="str">
        <f>L$22</f>
        <v>серия прекращается либо после 4-го броска,</v>
      </c>
    </row>
    <row r="419" spans="1:12" ht="18.75">
      <c r="A419" s="25" t="s">
        <v>25</v>
      </c>
      <c r="B419" s="27"/>
      <c r="C419" s="20"/>
      <c r="D419" s="20" t="s">
        <v>26</v>
      </c>
      <c r="E419" s="63"/>
      <c r="F419" s="20"/>
      <c r="G419" s="7"/>
      <c r="H419" s="10"/>
      <c r="I419" s="10"/>
      <c r="L419" s="1" t="str">
        <f>L$23</f>
        <v>либо после выпадения орла.</v>
      </c>
    </row>
    <row r="420" spans="1:12" ht="18.75">
      <c r="A420" s="25" t="s">
        <v>27</v>
      </c>
      <c r="B420" s="27"/>
      <c r="C420" s="20"/>
      <c r="D420" s="20" t="s">
        <v>28</v>
      </c>
      <c r="E420" s="63"/>
      <c r="F420" s="20"/>
      <c r="G420" s="7"/>
      <c r="H420" s="10"/>
      <c r="I420" s="11"/>
      <c r="L420" s="1">
        <f>L$24</f>
        <v>0</v>
      </c>
    </row>
    <row r="421" spans="1:12" ht="18.75">
      <c r="A421" s="26" t="s">
        <v>29</v>
      </c>
      <c r="B421" s="27"/>
      <c r="C421" s="20"/>
      <c r="D421" s="20" t="s">
        <v>30</v>
      </c>
      <c r="E421" s="63"/>
      <c r="F421" s="20"/>
      <c r="G421" s="7"/>
      <c r="H421" s="10"/>
      <c r="I421" s="11"/>
      <c r="L421" s="1" t="str">
        <f>L$25</f>
        <v>Сначала заполните столбец результатов</v>
      </c>
    </row>
    <row r="422" spans="1:12" ht="18.75">
      <c r="A422" s="18" t="s">
        <v>5</v>
      </c>
      <c r="B422" s="34">
        <f>B423*B423</f>
        <v>1</v>
      </c>
      <c r="C422" s="34">
        <f t="shared" ref="C422:E422" si="58">C423*C423</f>
        <v>4</v>
      </c>
      <c r="D422" s="34">
        <f t="shared" si="58"/>
        <v>9</v>
      </c>
      <c r="E422" s="34">
        <f t="shared" si="58"/>
        <v>16</v>
      </c>
      <c r="F422" s="20"/>
      <c r="G422" s="20"/>
      <c r="H422" s="10"/>
      <c r="L422" s="1" t="str">
        <f>L$26</f>
        <v>испытаний.</v>
      </c>
    </row>
    <row r="423" spans="1:12" ht="18.75">
      <c r="A423" s="30" t="s">
        <v>6</v>
      </c>
      <c r="B423" s="31">
        <v>1</v>
      </c>
      <c r="C423" s="31">
        <v>2</v>
      </c>
      <c r="D423" s="31">
        <v>3</v>
      </c>
      <c r="E423" s="32">
        <v>4</v>
      </c>
      <c r="F423" s="44"/>
      <c r="G423" s="20"/>
      <c r="H423" s="10"/>
      <c r="L423" s="1" t="str">
        <f>L$27</f>
        <v>Потом заполните строку частот n(X=xi) для всех</v>
      </c>
    </row>
    <row r="424" spans="1:12" ht="18.75">
      <c r="A424" s="33" t="s">
        <v>7</v>
      </c>
      <c r="B424" s="42"/>
      <c r="C424" s="42"/>
      <c r="D424" s="42"/>
      <c r="E424" s="43"/>
      <c r="F424" s="45">
        <f>SUM(B424:E424)</f>
        <v>0</v>
      </c>
      <c r="G424" s="40"/>
      <c r="H424" s="10"/>
      <c r="L424" s="1" t="str">
        <f>L$28</f>
        <v>значений xi от 1 до 4.</v>
      </c>
    </row>
    <row r="425" spans="1:12" ht="18.75">
      <c r="A425" s="19" t="s">
        <v>8</v>
      </c>
      <c r="B425" s="58">
        <f>IF($F424=0,0,B424/$F424)</f>
        <v>0</v>
      </c>
      <c r="C425" s="58">
        <f t="shared" ref="C425:E425" si="59">IF($F424=0,0,C424/$F424)</f>
        <v>0</v>
      </c>
      <c r="D425" s="58">
        <f t="shared" si="59"/>
        <v>0</v>
      </c>
      <c r="E425" s="58">
        <f t="shared" si="59"/>
        <v>0</v>
      </c>
      <c r="F425" s="41"/>
      <c r="G425" s="20"/>
      <c r="H425" s="10"/>
      <c r="L425" s="1">
        <f>L$29</f>
        <v>0</v>
      </c>
    </row>
    <row r="426" spans="1:12" ht="18.75">
      <c r="A426" s="52" t="s">
        <v>9</v>
      </c>
      <c r="B426" s="53">
        <v>0.5</v>
      </c>
      <c r="C426" s="53">
        <v>0.25</v>
      </c>
      <c r="D426" s="53">
        <v>0.125</v>
      </c>
      <c r="E426" s="54">
        <v>0.125</v>
      </c>
      <c r="F426" s="20"/>
      <c r="G426" s="20"/>
      <c r="H426" s="10"/>
      <c r="L426" s="62" t="s">
        <v>10</v>
      </c>
    </row>
    <row r="427" spans="1:12" ht="18.75">
      <c r="A427" s="22" t="s">
        <v>11</v>
      </c>
      <c r="B427" s="46">
        <f>SUMPRODUCT(B423:E423,B426:E426)</f>
        <v>1.875</v>
      </c>
      <c r="C427" s="20"/>
      <c r="D427" s="5" t="s">
        <v>12</v>
      </c>
      <c r="E427" s="68" t="s">
        <v>35</v>
      </c>
      <c r="F427" s="20"/>
      <c r="G427" s="20"/>
      <c r="H427" s="10"/>
      <c r="L427" s="1">
        <f>L$31</f>
        <v>0</v>
      </c>
    </row>
    <row r="428" spans="1:12" ht="18.75">
      <c r="A428" s="22" t="s">
        <v>13</v>
      </c>
      <c r="B428" s="46">
        <f>SUMPRODUCT(B422:E422,B426:E426)-B427*B427</f>
        <v>1.109375</v>
      </c>
      <c r="C428" s="20"/>
      <c r="D428" s="5" t="s">
        <v>14</v>
      </c>
      <c r="E428" s="68" t="s">
        <v>35</v>
      </c>
      <c r="F428" s="20" t="s">
        <v>18</v>
      </c>
      <c r="G428" s="63" t="s">
        <v>35</v>
      </c>
      <c r="H428" s="10"/>
      <c r="L428" s="1">
        <f>L$32</f>
        <v>0</v>
      </c>
    </row>
    <row r="429" spans="1:12" ht="18.75">
      <c r="A429" s="22" t="s">
        <v>15</v>
      </c>
      <c r="B429" s="46">
        <f>SQRT(B428)</f>
        <v>1.0532687216470449</v>
      </c>
      <c r="C429" s="20"/>
      <c r="D429" s="5" t="s">
        <v>16</v>
      </c>
      <c r="E429" s="68" t="s">
        <v>35</v>
      </c>
      <c r="F429" s="20"/>
      <c r="G429" s="20"/>
      <c r="H429" s="10"/>
      <c r="L429" s="1">
        <f>L$33</f>
        <v>0</v>
      </c>
    </row>
    <row r="430" spans="1:12" ht="18.75">
      <c r="A430" s="22"/>
      <c r="B430" s="20"/>
      <c r="C430" s="20"/>
      <c r="D430" s="20"/>
      <c r="E430" s="20"/>
      <c r="F430" s="20"/>
      <c r="G430" s="20"/>
      <c r="H430" s="10"/>
      <c r="L430" s="1">
        <f>L$34</f>
        <v>0</v>
      </c>
    </row>
    <row r="431" spans="1:12" ht="18.75">
      <c r="A431" s="5"/>
      <c r="B431" s="7"/>
      <c r="C431" s="7"/>
      <c r="D431" s="7"/>
      <c r="E431" s="7"/>
      <c r="F431" s="7"/>
      <c r="G431" s="7"/>
      <c r="H431" s="10"/>
      <c r="L431" s="1">
        <f>L$35</f>
        <v>0</v>
      </c>
    </row>
    <row r="433" spans="1:12" ht="18.75">
      <c r="A433" s="15" t="str">
        <f>'Название и список группы'!A25</f>
        <v>24</v>
      </c>
      <c r="B433" s="67">
        <f>'Название и список группы'!B25</f>
        <v>0</v>
      </c>
      <c r="C433" s="67"/>
      <c r="D433" s="67"/>
      <c r="E433" s="67"/>
      <c r="F433" s="67"/>
      <c r="G433" s="67"/>
      <c r="H433" s="67"/>
      <c r="I433" s="67"/>
      <c r="J433" s="67"/>
      <c r="L433" s="1" t="str">
        <f>L$19</f>
        <v>Заполните только желтые поля!!!</v>
      </c>
    </row>
    <row r="434" spans="1:12">
      <c r="A434" s="18"/>
      <c r="B434" s="7" t="s">
        <v>20</v>
      </c>
      <c r="C434" s="21"/>
      <c r="D434" s="21"/>
      <c r="E434" s="7" t="s">
        <v>20</v>
      </c>
      <c r="F434" s="21"/>
      <c r="G434" s="8"/>
      <c r="H434" s="2"/>
      <c r="I434" s="2"/>
      <c r="J434" s="3" t="s">
        <v>0</v>
      </c>
      <c r="L434" s="1" t="str">
        <f>L$20</f>
        <v>10 серий бросков монеты</v>
      </c>
    </row>
    <row r="435" spans="1:12" ht="18.75">
      <c r="A435" s="25" t="s">
        <v>21</v>
      </c>
      <c r="B435" s="27"/>
      <c r="C435" s="20"/>
      <c r="D435" s="20" t="s">
        <v>22</v>
      </c>
      <c r="E435" s="63"/>
      <c r="F435" s="20"/>
      <c r="G435" s="7"/>
      <c r="H435" s="10"/>
      <c r="I435" s="10"/>
      <c r="J435" s="24">
        <f>IF(SUM(B435:B439)&gt;0,1,10^(-5))</f>
        <v>1.0000000000000001E-5</v>
      </c>
      <c r="L435" s="1" t="str">
        <f>L$21</f>
        <v>X — число бросков в серии из не более 4 бросков,</v>
      </c>
    </row>
    <row r="436" spans="1:12" ht="18.75">
      <c r="A436" s="25" t="s">
        <v>23</v>
      </c>
      <c r="B436" s="27"/>
      <c r="C436" s="20"/>
      <c r="D436" s="20" t="s">
        <v>24</v>
      </c>
      <c r="E436" s="63"/>
      <c r="F436" s="20"/>
      <c r="G436" s="7"/>
      <c r="H436" s="10"/>
      <c r="I436" s="10"/>
      <c r="L436" s="1" t="str">
        <f>L$22</f>
        <v>серия прекращается либо после 4-го броска,</v>
      </c>
    </row>
    <row r="437" spans="1:12" ht="18.75">
      <c r="A437" s="25" t="s">
        <v>25</v>
      </c>
      <c r="B437" s="27"/>
      <c r="C437" s="20"/>
      <c r="D437" s="20" t="s">
        <v>26</v>
      </c>
      <c r="E437" s="63"/>
      <c r="F437" s="20"/>
      <c r="G437" s="7"/>
      <c r="H437" s="10"/>
      <c r="I437" s="10"/>
      <c r="L437" s="1" t="str">
        <f>L$23</f>
        <v>либо после выпадения орла.</v>
      </c>
    </row>
    <row r="438" spans="1:12" ht="18.75">
      <c r="A438" s="25" t="s">
        <v>27</v>
      </c>
      <c r="B438" s="27"/>
      <c r="C438" s="20"/>
      <c r="D438" s="20" t="s">
        <v>28</v>
      </c>
      <c r="E438" s="63"/>
      <c r="F438" s="20"/>
      <c r="G438" s="7"/>
      <c r="H438" s="10"/>
      <c r="I438" s="11"/>
      <c r="L438" s="1">
        <f>L$24</f>
        <v>0</v>
      </c>
    </row>
    <row r="439" spans="1:12" ht="18.75">
      <c r="A439" s="26" t="s">
        <v>29</v>
      </c>
      <c r="B439" s="27"/>
      <c r="C439" s="20"/>
      <c r="D439" s="20" t="s">
        <v>30</v>
      </c>
      <c r="E439" s="63"/>
      <c r="F439" s="20"/>
      <c r="G439" s="7"/>
      <c r="H439" s="10"/>
      <c r="I439" s="11"/>
      <c r="L439" s="1" t="str">
        <f>L$25</f>
        <v>Сначала заполните столбец результатов</v>
      </c>
    </row>
    <row r="440" spans="1:12" ht="18.75">
      <c r="A440" s="18" t="s">
        <v>5</v>
      </c>
      <c r="B440" s="34">
        <f>B441*B441</f>
        <v>1</v>
      </c>
      <c r="C440" s="34">
        <f t="shared" ref="C440:E440" si="60">C441*C441</f>
        <v>4</v>
      </c>
      <c r="D440" s="34">
        <f t="shared" si="60"/>
        <v>9</v>
      </c>
      <c r="E440" s="34">
        <f t="shared" si="60"/>
        <v>16</v>
      </c>
      <c r="F440" s="20"/>
      <c r="G440" s="20"/>
      <c r="H440" s="10"/>
      <c r="L440" s="1" t="str">
        <f>L$26</f>
        <v>испытаний.</v>
      </c>
    </row>
    <row r="441" spans="1:12" ht="18.75">
      <c r="A441" s="30" t="s">
        <v>6</v>
      </c>
      <c r="B441" s="31">
        <v>1</v>
      </c>
      <c r="C441" s="31">
        <v>2</v>
      </c>
      <c r="D441" s="31">
        <v>3</v>
      </c>
      <c r="E441" s="32">
        <v>4</v>
      </c>
      <c r="F441" s="44"/>
      <c r="G441" s="20"/>
      <c r="H441" s="10"/>
      <c r="L441" s="1" t="str">
        <f>L$27</f>
        <v>Потом заполните строку частот n(X=xi) для всех</v>
      </c>
    </row>
    <row r="442" spans="1:12" ht="18.75">
      <c r="A442" s="33" t="s">
        <v>7</v>
      </c>
      <c r="B442" s="42"/>
      <c r="C442" s="42"/>
      <c r="D442" s="42"/>
      <c r="E442" s="43"/>
      <c r="F442" s="45">
        <f>SUM(B442:E442)</f>
        <v>0</v>
      </c>
      <c r="G442" s="40"/>
      <c r="H442" s="10"/>
      <c r="L442" s="1" t="str">
        <f>L$28</f>
        <v>значений xi от 1 до 4.</v>
      </c>
    </row>
    <row r="443" spans="1:12" ht="18.75">
      <c r="A443" s="19" t="s">
        <v>8</v>
      </c>
      <c r="B443" s="58">
        <f>IF($F442=0,0,B442/$F442)</f>
        <v>0</v>
      </c>
      <c r="C443" s="58">
        <f t="shared" ref="C443:E443" si="61">IF($F442=0,0,C442/$F442)</f>
        <v>0</v>
      </c>
      <c r="D443" s="58">
        <f t="shared" si="61"/>
        <v>0</v>
      </c>
      <c r="E443" s="58">
        <f t="shared" si="61"/>
        <v>0</v>
      </c>
      <c r="F443" s="41"/>
      <c r="G443" s="20"/>
      <c r="H443" s="10"/>
      <c r="L443" s="1">
        <f>L$29</f>
        <v>0</v>
      </c>
    </row>
    <row r="444" spans="1:12" ht="18.75">
      <c r="A444" s="52" t="s">
        <v>9</v>
      </c>
      <c r="B444" s="53">
        <v>0.5</v>
      </c>
      <c r="C444" s="53">
        <v>0.25</v>
      </c>
      <c r="D444" s="53">
        <v>0.125</v>
      </c>
      <c r="E444" s="54">
        <v>0.125</v>
      </c>
      <c r="F444" s="20"/>
      <c r="G444" s="20"/>
      <c r="H444" s="10"/>
      <c r="L444" s="62" t="s">
        <v>10</v>
      </c>
    </row>
    <row r="445" spans="1:12" ht="18.75">
      <c r="A445" s="22" t="s">
        <v>11</v>
      </c>
      <c r="B445" s="46">
        <f>SUMPRODUCT(B441:E441,B444:E444)</f>
        <v>1.875</v>
      </c>
      <c r="C445" s="20"/>
      <c r="D445" s="5" t="s">
        <v>12</v>
      </c>
      <c r="E445" s="68" t="s">
        <v>35</v>
      </c>
      <c r="F445" s="20"/>
      <c r="G445" s="20"/>
      <c r="H445" s="10"/>
      <c r="L445" s="1">
        <f>L$31</f>
        <v>0</v>
      </c>
    </row>
    <row r="446" spans="1:12" ht="18.75">
      <c r="A446" s="22" t="s">
        <v>13</v>
      </c>
      <c r="B446" s="46">
        <f>SUMPRODUCT(B440:E440,B444:E444)-B445*B445</f>
        <v>1.109375</v>
      </c>
      <c r="C446" s="20"/>
      <c r="D446" s="5" t="s">
        <v>14</v>
      </c>
      <c r="E446" s="68" t="s">
        <v>35</v>
      </c>
      <c r="F446" s="20" t="s">
        <v>18</v>
      </c>
      <c r="G446" s="63" t="s">
        <v>35</v>
      </c>
      <c r="H446" s="10"/>
      <c r="L446" s="1">
        <f>L$32</f>
        <v>0</v>
      </c>
    </row>
    <row r="447" spans="1:12" ht="18.75">
      <c r="A447" s="22" t="s">
        <v>15</v>
      </c>
      <c r="B447" s="46">
        <f>SQRT(B446)</f>
        <v>1.0532687216470449</v>
      </c>
      <c r="C447" s="20"/>
      <c r="D447" s="5" t="s">
        <v>16</v>
      </c>
      <c r="E447" s="68" t="s">
        <v>35</v>
      </c>
      <c r="F447" s="20"/>
      <c r="G447" s="20"/>
      <c r="H447" s="10"/>
      <c r="L447" s="1">
        <f>L$33</f>
        <v>0</v>
      </c>
    </row>
    <row r="448" spans="1:12" ht="18.75">
      <c r="A448" s="22"/>
      <c r="B448" s="20"/>
      <c r="C448" s="20"/>
      <c r="D448" s="20"/>
      <c r="E448" s="20"/>
      <c r="F448" s="20"/>
      <c r="G448" s="20"/>
      <c r="H448" s="10"/>
      <c r="L448" s="1">
        <f>L$34</f>
        <v>0</v>
      </c>
    </row>
    <row r="449" spans="1:12" ht="18.75">
      <c r="A449" s="5"/>
      <c r="B449" s="7"/>
      <c r="C449" s="7"/>
      <c r="D449" s="7"/>
      <c r="E449" s="7"/>
      <c r="F449" s="7"/>
      <c r="G449" s="7"/>
      <c r="H449" s="10"/>
      <c r="L449" s="1">
        <f>L$35</f>
        <v>0</v>
      </c>
    </row>
    <row r="451" spans="1:12" ht="18.75">
      <c r="A451" s="15">
        <f>'Название и список группы'!A26</f>
        <v>25</v>
      </c>
      <c r="B451" s="67">
        <f>'Название и список группы'!B26</f>
        <v>0</v>
      </c>
      <c r="C451" s="67"/>
      <c r="D451" s="67"/>
      <c r="E451" s="67"/>
      <c r="F451" s="67"/>
      <c r="G451" s="67"/>
      <c r="H451" s="67"/>
      <c r="I451" s="67"/>
      <c r="J451" s="67"/>
      <c r="L451" s="1" t="str">
        <f>L$19</f>
        <v>Заполните только желтые поля!!!</v>
      </c>
    </row>
    <row r="452" spans="1:12">
      <c r="A452" s="18"/>
      <c r="B452" s="7" t="s">
        <v>20</v>
      </c>
      <c r="C452" s="21"/>
      <c r="D452" s="21"/>
      <c r="E452" s="7" t="s">
        <v>20</v>
      </c>
      <c r="F452" s="21"/>
      <c r="G452" s="8"/>
      <c r="H452" s="2"/>
      <c r="I452" s="2"/>
      <c r="J452" s="3" t="s">
        <v>0</v>
      </c>
      <c r="L452" s="1" t="str">
        <f>L$20</f>
        <v>10 серий бросков монеты</v>
      </c>
    </row>
    <row r="453" spans="1:12" ht="18.75">
      <c r="A453" s="25" t="s">
        <v>21</v>
      </c>
      <c r="B453" s="27"/>
      <c r="C453" s="20"/>
      <c r="D453" s="20" t="s">
        <v>22</v>
      </c>
      <c r="E453" s="63"/>
      <c r="F453" s="20"/>
      <c r="G453" s="7"/>
      <c r="H453" s="10"/>
      <c r="I453" s="10"/>
      <c r="J453" s="24">
        <f>IF(SUM(B453:B457)&gt;0,1,10^(-5))</f>
        <v>1.0000000000000001E-5</v>
      </c>
      <c r="L453" s="1" t="str">
        <f>L$21</f>
        <v>X — число бросков в серии из не более 4 бросков,</v>
      </c>
    </row>
    <row r="454" spans="1:12" ht="18.75">
      <c r="A454" s="25" t="s">
        <v>23</v>
      </c>
      <c r="B454" s="27"/>
      <c r="C454" s="20"/>
      <c r="D454" s="20" t="s">
        <v>24</v>
      </c>
      <c r="E454" s="63"/>
      <c r="F454" s="20"/>
      <c r="G454" s="7"/>
      <c r="H454" s="10"/>
      <c r="I454" s="10"/>
      <c r="L454" s="1" t="str">
        <f>L$22</f>
        <v>серия прекращается либо после 4-го броска,</v>
      </c>
    </row>
    <row r="455" spans="1:12" ht="18.75">
      <c r="A455" s="25" t="s">
        <v>25</v>
      </c>
      <c r="B455" s="27"/>
      <c r="C455" s="20"/>
      <c r="D455" s="20" t="s">
        <v>26</v>
      </c>
      <c r="E455" s="63"/>
      <c r="F455" s="20"/>
      <c r="G455" s="7"/>
      <c r="H455" s="10"/>
      <c r="I455" s="10"/>
      <c r="L455" s="1" t="str">
        <f>L$23</f>
        <v>либо после выпадения орла.</v>
      </c>
    </row>
    <row r="456" spans="1:12" ht="18.75">
      <c r="A456" s="25" t="s">
        <v>27</v>
      </c>
      <c r="B456" s="27"/>
      <c r="C456" s="20"/>
      <c r="D456" s="20" t="s">
        <v>28</v>
      </c>
      <c r="E456" s="63"/>
      <c r="F456" s="20"/>
      <c r="G456" s="7"/>
      <c r="H456" s="10"/>
      <c r="I456" s="11"/>
      <c r="L456" s="1">
        <f>L$24</f>
        <v>0</v>
      </c>
    </row>
    <row r="457" spans="1:12" ht="18.75">
      <c r="A457" s="26" t="s">
        <v>29</v>
      </c>
      <c r="B457" s="27"/>
      <c r="C457" s="20"/>
      <c r="D457" s="20" t="s">
        <v>30</v>
      </c>
      <c r="E457" s="63"/>
      <c r="F457" s="20"/>
      <c r="G457" s="7"/>
      <c r="H457" s="10"/>
      <c r="I457" s="11"/>
      <c r="L457" s="1" t="str">
        <f>L$25</f>
        <v>Сначала заполните столбец результатов</v>
      </c>
    </row>
    <row r="458" spans="1:12" ht="18.75">
      <c r="A458" s="18" t="s">
        <v>5</v>
      </c>
      <c r="B458" s="34">
        <f>B459*B459</f>
        <v>1</v>
      </c>
      <c r="C458" s="34">
        <f t="shared" ref="C458:E458" si="62">C459*C459</f>
        <v>4</v>
      </c>
      <c r="D458" s="34">
        <f t="shared" si="62"/>
        <v>9</v>
      </c>
      <c r="E458" s="34">
        <f t="shared" si="62"/>
        <v>16</v>
      </c>
      <c r="F458" s="20"/>
      <c r="G458" s="20"/>
      <c r="H458" s="10"/>
      <c r="L458" s="1" t="str">
        <f>L$26</f>
        <v>испытаний.</v>
      </c>
    </row>
    <row r="459" spans="1:12" ht="18.75">
      <c r="A459" s="30" t="s">
        <v>6</v>
      </c>
      <c r="B459" s="31">
        <v>1</v>
      </c>
      <c r="C459" s="31">
        <v>2</v>
      </c>
      <c r="D459" s="31">
        <v>3</v>
      </c>
      <c r="E459" s="32">
        <v>4</v>
      </c>
      <c r="F459" s="44"/>
      <c r="G459" s="20"/>
      <c r="H459" s="10"/>
      <c r="L459" s="1" t="str">
        <f>L$27</f>
        <v>Потом заполните строку частот n(X=xi) для всех</v>
      </c>
    </row>
    <row r="460" spans="1:12" ht="18.75">
      <c r="A460" s="33" t="s">
        <v>7</v>
      </c>
      <c r="B460" s="42"/>
      <c r="C460" s="42"/>
      <c r="D460" s="42"/>
      <c r="E460" s="43"/>
      <c r="F460" s="45">
        <f>SUM(B460:E460)</f>
        <v>0</v>
      </c>
      <c r="G460" s="40"/>
      <c r="H460" s="10"/>
      <c r="L460" s="1" t="str">
        <f>L$28</f>
        <v>значений xi от 1 до 4.</v>
      </c>
    </row>
    <row r="461" spans="1:12" ht="18.75">
      <c r="A461" s="19" t="s">
        <v>8</v>
      </c>
      <c r="B461" s="58">
        <f>IF($F460=0,0,B460/$F460)</f>
        <v>0</v>
      </c>
      <c r="C461" s="58">
        <f t="shared" ref="C461:E461" si="63">IF($F460=0,0,C460/$F460)</f>
        <v>0</v>
      </c>
      <c r="D461" s="58">
        <f t="shared" si="63"/>
        <v>0</v>
      </c>
      <c r="E461" s="58">
        <f t="shared" si="63"/>
        <v>0</v>
      </c>
      <c r="F461" s="41"/>
      <c r="G461" s="20"/>
      <c r="H461" s="10"/>
      <c r="L461" s="1">
        <f>L$29</f>
        <v>0</v>
      </c>
    </row>
    <row r="462" spans="1:12" ht="18.75">
      <c r="A462" s="52" t="s">
        <v>9</v>
      </c>
      <c r="B462" s="53">
        <v>0.5</v>
      </c>
      <c r="C462" s="53">
        <v>0.25</v>
      </c>
      <c r="D462" s="53">
        <v>0.125</v>
      </c>
      <c r="E462" s="54">
        <v>0.125</v>
      </c>
      <c r="F462" s="20"/>
      <c r="G462" s="20"/>
      <c r="H462" s="10"/>
      <c r="L462" s="62" t="s">
        <v>10</v>
      </c>
    </row>
    <row r="463" spans="1:12" ht="18.75">
      <c r="A463" s="22" t="s">
        <v>11</v>
      </c>
      <c r="B463" s="46">
        <f>SUMPRODUCT(B459:E459,B462:E462)</f>
        <v>1.875</v>
      </c>
      <c r="C463" s="20"/>
      <c r="D463" s="5" t="s">
        <v>12</v>
      </c>
      <c r="E463" s="68" t="s">
        <v>35</v>
      </c>
      <c r="F463" s="20"/>
      <c r="G463" s="20"/>
      <c r="H463" s="10"/>
      <c r="L463" s="1">
        <f>L$31</f>
        <v>0</v>
      </c>
    </row>
    <row r="464" spans="1:12" ht="18.75">
      <c r="A464" s="22" t="s">
        <v>13</v>
      </c>
      <c r="B464" s="46">
        <f>SUMPRODUCT(B458:E458,B462:E462)-B463*B463</f>
        <v>1.109375</v>
      </c>
      <c r="C464" s="20"/>
      <c r="D464" s="5" t="s">
        <v>14</v>
      </c>
      <c r="E464" s="68" t="s">
        <v>35</v>
      </c>
      <c r="F464" s="20" t="s">
        <v>18</v>
      </c>
      <c r="G464" s="63" t="s">
        <v>35</v>
      </c>
      <c r="H464" s="10"/>
      <c r="L464" s="1">
        <f>L$32</f>
        <v>0</v>
      </c>
    </row>
    <row r="465" spans="1:12" ht="18.75">
      <c r="A465" s="22" t="s">
        <v>15</v>
      </c>
      <c r="B465" s="46">
        <f>SQRT(B464)</f>
        <v>1.0532687216470449</v>
      </c>
      <c r="C465" s="20"/>
      <c r="D465" s="5" t="s">
        <v>16</v>
      </c>
      <c r="E465" s="68" t="s">
        <v>35</v>
      </c>
      <c r="F465" s="20"/>
      <c r="G465" s="20"/>
      <c r="H465" s="10"/>
      <c r="L465" s="1">
        <f>L$33</f>
        <v>0</v>
      </c>
    </row>
    <row r="466" spans="1:12" ht="18.75">
      <c r="A466" s="22"/>
      <c r="B466" s="20"/>
      <c r="C466" s="20"/>
      <c r="D466" s="20"/>
      <c r="E466" s="20"/>
      <c r="F466" s="20"/>
      <c r="G466" s="20"/>
      <c r="H466" s="10"/>
      <c r="L466" s="1">
        <f>L$34</f>
        <v>0</v>
      </c>
    </row>
    <row r="467" spans="1:12" ht="18.75">
      <c r="A467" s="5"/>
      <c r="B467" s="7"/>
      <c r="C467" s="7"/>
      <c r="D467" s="7"/>
      <c r="E467" s="7"/>
      <c r="F467" s="7"/>
      <c r="G467" s="7"/>
      <c r="H467" s="10"/>
      <c r="L467" s="1">
        <f>L$35</f>
        <v>0</v>
      </c>
    </row>
    <row r="469" spans="1:12" ht="18.75">
      <c r="A469" s="15">
        <f>'Название и список группы'!A27</f>
        <v>26</v>
      </c>
      <c r="B469" s="67">
        <f>'Название и список группы'!B27</f>
        <v>0</v>
      </c>
      <c r="C469" s="67"/>
      <c r="D469" s="67"/>
      <c r="E469" s="67"/>
      <c r="F469" s="67"/>
      <c r="G469" s="67"/>
      <c r="H469" s="67"/>
      <c r="I469" s="67"/>
      <c r="J469" s="67"/>
      <c r="L469" s="1" t="str">
        <f>L$19</f>
        <v>Заполните только желтые поля!!!</v>
      </c>
    </row>
    <row r="470" spans="1:12">
      <c r="A470" s="18"/>
      <c r="B470" s="7" t="s">
        <v>20</v>
      </c>
      <c r="C470" s="21"/>
      <c r="D470" s="21"/>
      <c r="E470" s="7" t="s">
        <v>20</v>
      </c>
      <c r="F470" s="21"/>
      <c r="G470" s="8"/>
      <c r="H470" s="2"/>
      <c r="I470" s="2"/>
      <c r="J470" s="3" t="s">
        <v>0</v>
      </c>
      <c r="L470" s="1" t="str">
        <f>L$20</f>
        <v>10 серий бросков монеты</v>
      </c>
    </row>
    <row r="471" spans="1:12" ht="18.75">
      <c r="A471" s="25" t="s">
        <v>21</v>
      </c>
      <c r="B471" s="27"/>
      <c r="C471" s="20"/>
      <c r="D471" s="20" t="s">
        <v>22</v>
      </c>
      <c r="E471" s="63"/>
      <c r="F471" s="20"/>
      <c r="G471" s="7"/>
      <c r="H471" s="10"/>
      <c r="I471" s="10"/>
      <c r="J471" s="24">
        <f>IF(SUM(B471:B475)&gt;0,1,10^(-5))</f>
        <v>1.0000000000000001E-5</v>
      </c>
      <c r="L471" s="1" t="str">
        <f>L$21</f>
        <v>X — число бросков в серии из не более 4 бросков,</v>
      </c>
    </row>
    <row r="472" spans="1:12" ht="18.75">
      <c r="A472" s="25" t="s">
        <v>23</v>
      </c>
      <c r="B472" s="27"/>
      <c r="C472" s="20"/>
      <c r="D472" s="20" t="s">
        <v>24</v>
      </c>
      <c r="E472" s="63"/>
      <c r="F472" s="20"/>
      <c r="G472" s="7"/>
      <c r="H472" s="10"/>
      <c r="I472" s="10"/>
      <c r="L472" s="1" t="str">
        <f>L$22</f>
        <v>серия прекращается либо после 4-го броска,</v>
      </c>
    </row>
    <row r="473" spans="1:12" ht="18.75">
      <c r="A473" s="25" t="s">
        <v>25</v>
      </c>
      <c r="B473" s="27"/>
      <c r="C473" s="20"/>
      <c r="D473" s="20" t="s">
        <v>26</v>
      </c>
      <c r="E473" s="63"/>
      <c r="F473" s="20"/>
      <c r="G473" s="7"/>
      <c r="H473" s="10"/>
      <c r="I473" s="10"/>
      <c r="L473" s="1" t="str">
        <f>L$23</f>
        <v>либо после выпадения орла.</v>
      </c>
    </row>
    <row r="474" spans="1:12" ht="18.75">
      <c r="A474" s="25" t="s">
        <v>27</v>
      </c>
      <c r="B474" s="27"/>
      <c r="C474" s="20"/>
      <c r="D474" s="20" t="s">
        <v>28</v>
      </c>
      <c r="E474" s="63"/>
      <c r="F474" s="20"/>
      <c r="G474" s="7"/>
      <c r="H474" s="10"/>
      <c r="I474" s="11"/>
      <c r="L474" s="1">
        <f>L$24</f>
        <v>0</v>
      </c>
    </row>
    <row r="475" spans="1:12" ht="18.75">
      <c r="A475" s="26" t="s">
        <v>29</v>
      </c>
      <c r="B475" s="27"/>
      <c r="C475" s="20"/>
      <c r="D475" s="20" t="s">
        <v>30</v>
      </c>
      <c r="E475" s="63"/>
      <c r="F475" s="20"/>
      <c r="G475" s="7"/>
      <c r="H475" s="10"/>
      <c r="I475" s="11"/>
      <c r="L475" s="1" t="str">
        <f>L$25</f>
        <v>Сначала заполните столбец результатов</v>
      </c>
    </row>
    <row r="476" spans="1:12" ht="18.75">
      <c r="A476" s="18" t="s">
        <v>5</v>
      </c>
      <c r="B476" s="34">
        <f>B477*B477</f>
        <v>1</v>
      </c>
      <c r="C476" s="34">
        <f t="shared" ref="C476:E476" si="64">C477*C477</f>
        <v>4</v>
      </c>
      <c r="D476" s="34">
        <f t="shared" si="64"/>
        <v>9</v>
      </c>
      <c r="E476" s="34">
        <f t="shared" si="64"/>
        <v>16</v>
      </c>
      <c r="F476" s="20"/>
      <c r="G476" s="20"/>
      <c r="H476" s="10"/>
      <c r="L476" s="1" t="str">
        <f>L$26</f>
        <v>испытаний.</v>
      </c>
    </row>
    <row r="477" spans="1:12" ht="18.75">
      <c r="A477" s="30" t="s">
        <v>6</v>
      </c>
      <c r="B477" s="31">
        <v>1</v>
      </c>
      <c r="C477" s="31">
        <v>2</v>
      </c>
      <c r="D477" s="31">
        <v>3</v>
      </c>
      <c r="E477" s="32">
        <v>4</v>
      </c>
      <c r="F477" s="44"/>
      <c r="G477" s="20"/>
      <c r="H477" s="10"/>
      <c r="L477" s="1" t="str">
        <f>L$27</f>
        <v>Потом заполните строку частот n(X=xi) для всех</v>
      </c>
    </row>
    <row r="478" spans="1:12" ht="18.75">
      <c r="A478" s="33" t="s">
        <v>7</v>
      </c>
      <c r="B478" s="42"/>
      <c r="C478" s="42"/>
      <c r="D478" s="42"/>
      <c r="E478" s="43"/>
      <c r="F478" s="45">
        <f>SUM(B478:E478)</f>
        <v>0</v>
      </c>
      <c r="G478" s="40"/>
      <c r="H478" s="10"/>
      <c r="L478" s="1" t="str">
        <f>L$28</f>
        <v>значений xi от 1 до 4.</v>
      </c>
    </row>
    <row r="479" spans="1:12" ht="18.75">
      <c r="A479" s="19" t="s">
        <v>8</v>
      </c>
      <c r="B479" s="58">
        <f>IF($F478=0,0,B478/$F478)</f>
        <v>0</v>
      </c>
      <c r="C479" s="58">
        <f t="shared" ref="C479:E479" si="65">IF($F478=0,0,C478/$F478)</f>
        <v>0</v>
      </c>
      <c r="D479" s="58">
        <f t="shared" si="65"/>
        <v>0</v>
      </c>
      <c r="E479" s="58">
        <f t="shared" si="65"/>
        <v>0</v>
      </c>
      <c r="F479" s="41"/>
      <c r="G479" s="20"/>
      <c r="H479" s="10"/>
      <c r="L479" s="1">
        <f>L$29</f>
        <v>0</v>
      </c>
    </row>
    <row r="480" spans="1:12" ht="18.75">
      <c r="A480" s="52" t="s">
        <v>9</v>
      </c>
      <c r="B480" s="53">
        <v>0.5</v>
      </c>
      <c r="C480" s="53">
        <v>0.25</v>
      </c>
      <c r="D480" s="53">
        <v>0.125</v>
      </c>
      <c r="E480" s="54">
        <v>0.125</v>
      </c>
      <c r="F480" s="20"/>
      <c r="G480" s="20"/>
      <c r="H480" s="10"/>
      <c r="L480" s="62" t="s">
        <v>10</v>
      </c>
    </row>
    <row r="481" spans="1:12" ht="18.75">
      <c r="A481" s="22" t="s">
        <v>11</v>
      </c>
      <c r="B481" s="46">
        <f>SUMPRODUCT(B477:E477,B480:E480)</f>
        <v>1.875</v>
      </c>
      <c r="C481" s="20"/>
      <c r="D481" s="5" t="s">
        <v>12</v>
      </c>
      <c r="E481" s="68" t="s">
        <v>35</v>
      </c>
      <c r="F481" s="20"/>
      <c r="G481" s="20"/>
      <c r="H481" s="10"/>
      <c r="L481" s="1">
        <f>L$31</f>
        <v>0</v>
      </c>
    </row>
    <row r="482" spans="1:12" ht="18.75">
      <c r="A482" s="22" t="s">
        <v>13</v>
      </c>
      <c r="B482" s="46">
        <f>SUMPRODUCT(B476:E476,B480:E480)-B481*B481</f>
        <v>1.109375</v>
      </c>
      <c r="C482" s="20"/>
      <c r="D482" s="5" t="s">
        <v>14</v>
      </c>
      <c r="E482" s="68" t="s">
        <v>35</v>
      </c>
      <c r="F482" s="20" t="s">
        <v>18</v>
      </c>
      <c r="G482" s="63" t="s">
        <v>35</v>
      </c>
      <c r="H482" s="10"/>
      <c r="L482" s="1">
        <f>L$32</f>
        <v>0</v>
      </c>
    </row>
    <row r="483" spans="1:12" ht="18.75">
      <c r="A483" s="22" t="s">
        <v>15</v>
      </c>
      <c r="B483" s="46">
        <f>SQRT(B482)</f>
        <v>1.0532687216470449</v>
      </c>
      <c r="C483" s="20"/>
      <c r="D483" s="5" t="s">
        <v>16</v>
      </c>
      <c r="E483" s="68" t="s">
        <v>35</v>
      </c>
      <c r="F483" s="20"/>
      <c r="G483" s="20"/>
      <c r="H483" s="10"/>
      <c r="L483" s="1">
        <f>L$33</f>
        <v>0</v>
      </c>
    </row>
    <row r="484" spans="1:12" ht="18.75">
      <c r="A484" s="22"/>
      <c r="B484" s="20"/>
      <c r="C484" s="20"/>
      <c r="D484" s="20"/>
      <c r="E484" s="20"/>
      <c r="F484" s="20"/>
      <c r="G484" s="20"/>
      <c r="H484" s="10"/>
      <c r="L484" s="1">
        <f>L$34</f>
        <v>0</v>
      </c>
    </row>
    <row r="485" spans="1:12" ht="18.75">
      <c r="A485" s="5"/>
      <c r="B485" s="7"/>
      <c r="C485" s="7"/>
      <c r="D485" s="7"/>
      <c r="E485" s="7"/>
      <c r="F485" s="7"/>
      <c r="G485" s="7"/>
      <c r="H485" s="10"/>
      <c r="L485" s="1">
        <f>L$35</f>
        <v>0</v>
      </c>
    </row>
    <row r="487" spans="1:12" ht="18.75">
      <c r="A487" s="15">
        <f>'Название и список группы'!A28</f>
        <v>27</v>
      </c>
      <c r="B487" s="67">
        <f>'Название и список группы'!B28</f>
        <v>0</v>
      </c>
      <c r="C487" s="67"/>
      <c r="D487" s="67"/>
      <c r="E487" s="67"/>
      <c r="F487" s="67"/>
      <c r="G487" s="67"/>
      <c r="H487" s="67"/>
      <c r="I487" s="67"/>
      <c r="J487" s="67"/>
      <c r="L487" s="1" t="str">
        <f>L$19</f>
        <v>Заполните только желтые поля!!!</v>
      </c>
    </row>
    <row r="488" spans="1:12">
      <c r="A488" s="18"/>
      <c r="B488" s="7" t="s">
        <v>20</v>
      </c>
      <c r="C488" s="21"/>
      <c r="D488" s="21"/>
      <c r="E488" s="7" t="s">
        <v>20</v>
      </c>
      <c r="F488" s="21"/>
      <c r="G488" s="8"/>
      <c r="H488" s="2"/>
      <c r="I488" s="2"/>
      <c r="J488" s="3" t="s">
        <v>0</v>
      </c>
      <c r="L488" s="1" t="str">
        <f>L$20</f>
        <v>10 серий бросков монеты</v>
      </c>
    </row>
    <row r="489" spans="1:12" ht="18.75">
      <c r="A489" s="25" t="s">
        <v>21</v>
      </c>
      <c r="B489" s="27"/>
      <c r="C489" s="20"/>
      <c r="D489" s="20" t="s">
        <v>22</v>
      </c>
      <c r="E489" s="63"/>
      <c r="F489" s="20"/>
      <c r="G489" s="7"/>
      <c r="H489" s="10"/>
      <c r="I489" s="10"/>
      <c r="J489" s="24">
        <f>IF(SUM(B489:B493)&gt;0,1,10^(-5))</f>
        <v>1.0000000000000001E-5</v>
      </c>
      <c r="L489" s="1" t="str">
        <f>L$21</f>
        <v>X — число бросков в серии из не более 4 бросков,</v>
      </c>
    </row>
    <row r="490" spans="1:12" ht="18.75">
      <c r="A490" s="25" t="s">
        <v>23</v>
      </c>
      <c r="B490" s="27"/>
      <c r="C490" s="20"/>
      <c r="D490" s="20" t="s">
        <v>24</v>
      </c>
      <c r="E490" s="63"/>
      <c r="F490" s="20"/>
      <c r="G490" s="7"/>
      <c r="H490" s="10"/>
      <c r="I490" s="10"/>
      <c r="L490" s="1" t="str">
        <f>L$22</f>
        <v>серия прекращается либо после 4-го броска,</v>
      </c>
    </row>
    <row r="491" spans="1:12" ht="18.75">
      <c r="A491" s="25" t="s">
        <v>25</v>
      </c>
      <c r="B491" s="27"/>
      <c r="C491" s="20"/>
      <c r="D491" s="20" t="s">
        <v>26</v>
      </c>
      <c r="E491" s="63"/>
      <c r="F491" s="20"/>
      <c r="G491" s="7"/>
      <c r="H491" s="10"/>
      <c r="I491" s="10"/>
      <c r="L491" s="1" t="str">
        <f>L$23</f>
        <v>либо после выпадения орла.</v>
      </c>
    </row>
    <row r="492" spans="1:12" ht="18.75">
      <c r="A492" s="25" t="s">
        <v>27</v>
      </c>
      <c r="B492" s="27"/>
      <c r="C492" s="20"/>
      <c r="D492" s="20" t="s">
        <v>28</v>
      </c>
      <c r="E492" s="63"/>
      <c r="F492" s="20"/>
      <c r="G492" s="7"/>
      <c r="H492" s="10"/>
      <c r="I492" s="11"/>
      <c r="L492" s="1">
        <f>L$24</f>
        <v>0</v>
      </c>
    </row>
    <row r="493" spans="1:12" ht="18.75">
      <c r="A493" s="26" t="s">
        <v>29</v>
      </c>
      <c r="B493" s="27"/>
      <c r="C493" s="20"/>
      <c r="D493" s="20" t="s">
        <v>30</v>
      </c>
      <c r="E493" s="63"/>
      <c r="F493" s="20"/>
      <c r="G493" s="7"/>
      <c r="H493" s="10"/>
      <c r="I493" s="11"/>
      <c r="L493" s="1" t="str">
        <f>L$25</f>
        <v>Сначала заполните столбец результатов</v>
      </c>
    </row>
    <row r="494" spans="1:12" ht="18.75">
      <c r="A494" s="18" t="s">
        <v>5</v>
      </c>
      <c r="B494" s="34">
        <f>B495*B495</f>
        <v>1</v>
      </c>
      <c r="C494" s="34">
        <f t="shared" ref="C494:E494" si="66">C495*C495</f>
        <v>4</v>
      </c>
      <c r="D494" s="34">
        <f t="shared" si="66"/>
        <v>9</v>
      </c>
      <c r="E494" s="34">
        <f t="shared" si="66"/>
        <v>16</v>
      </c>
      <c r="F494" s="20"/>
      <c r="G494" s="20"/>
      <c r="H494" s="10"/>
      <c r="L494" s="1" t="str">
        <f>L$26</f>
        <v>испытаний.</v>
      </c>
    </row>
    <row r="495" spans="1:12" ht="18.75">
      <c r="A495" s="30" t="s">
        <v>6</v>
      </c>
      <c r="B495" s="31">
        <v>1</v>
      </c>
      <c r="C495" s="31">
        <v>2</v>
      </c>
      <c r="D495" s="31">
        <v>3</v>
      </c>
      <c r="E495" s="32">
        <v>4</v>
      </c>
      <c r="F495" s="44"/>
      <c r="G495" s="20"/>
      <c r="H495" s="10"/>
      <c r="L495" s="1" t="str">
        <f>L$27</f>
        <v>Потом заполните строку частот n(X=xi) для всех</v>
      </c>
    </row>
    <row r="496" spans="1:12" ht="18.75">
      <c r="A496" s="33" t="s">
        <v>7</v>
      </c>
      <c r="B496" s="42"/>
      <c r="C496" s="42"/>
      <c r="D496" s="42"/>
      <c r="E496" s="43"/>
      <c r="F496" s="45">
        <f>SUM(B496:E496)</f>
        <v>0</v>
      </c>
      <c r="G496" s="40"/>
      <c r="H496" s="10"/>
      <c r="L496" s="1" t="str">
        <f>L$28</f>
        <v>значений xi от 1 до 4.</v>
      </c>
    </row>
    <row r="497" spans="1:12" ht="18.75">
      <c r="A497" s="19" t="s">
        <v>8</v>
      </c>
      <c r="B497" s="58">
        <f>IF($F496=0,0,B496/$F496)</f>
        <v>0</v>
      </c>
      <c r="C497" s="58">
        <f t="shared" ref="C497:E497" si="67">IF($F496=0,0,C496/$F496)</f>
        <v>0</v>
      </c>
      <c r="D497" s="58">
        <f t="shared" si="67"/>
        <v>0</v>
      </c>
      <c r="E497" s="58">
        <f t="shared" si="67"/>
        <v>0</v>
      </c>
      <c r="F497" s="41"/>
      <c r="G497" s="20"/>
      <c r="H497" s="10"/>
      <c r="L497" s="1">
        <f>L$29</f>
        <v>0</v>
      </c>
    </row>
    <row r="498" spans="1:12" ht="18.75">
      <c r="A498" s="52" t="s">
        <v>9</v>
      </c>
      <c r="B498" s="53">
        <v>0.5</v>
      </c>
      <c r="C498" s="53">
        <v>0.25</v>
      </c>
      <c r="D498" s="53">
        <v>0.125</v>
      </c>
      <c r="E498" s="54">
        <v>0.125</v>
      </c>
      <c r="F498" s="20"/>
      <c r="G498" s="20"/>
      <c r="H498" s="10"/>
      <c r="L498" s="62" t="s">
        <v>10</v>
      </c>
    </row>
    <row r="499" spans="1:12" ht="18.75">
      <c r="A499" s="22" t="s">
        <v>11</v>
      </c>
      <c r="B499" s="46">
        <f>SUMPRODUCT(B495:E495,B498:E498)</f>
        <v>1.875</v>
      </c>
      <c r="C499" s="20"/>
      <c r="D499" s="5" t="s">
        <v>12</v>
      </c>
      <c r="E499" s="68" t="s">
        <v>35</v>
      </c>
      <c r="F499" s="20"/>
      <c r="G499" s="20"/>
      <c r="H499" s="10"/>
      <c r="L499" s="1">
        <f>L$31</f>
        <v>0</v>
      </c>
    </row>
    <row r="500" spans="1:12" ht="18.75">
      <c r="A500" s="22" t="s">
        <v>13</v>
      </c>
      <c r="B500" s="46">
        <f>SUMPRODUCT(B494:E494,B498:E498)-B499*B499</f>
        <v>1.109375</v>
      </c>
      <c r="C500" s="20"/>
      <c r="D500" s="5" t="s">
        <v>14</v>
      </c>
      <c r="E500" s="68" t="s">
        <v>35</v>
      </c>
      <c r="F500" s="20" t="s">
        <v>18</v>
      </c>
      <c r="G500" s="63" t="s">
        <v>35</v>
      </c>
      <c r="H500" s="10"/>
      <c r="L500" s="1">
        <f>L$32</f>
        <v>0</v>
      </c>
    </row>
    <row r="501" spans="1:12" ht="18.75">
      <c r="A501" s="22" t="s">
        <v>15</v>
      </c>
      <c r="B501" s="46">
        <f>SQRT(B500)</f>
        <v>1.0532687216470449</v>
      </c>
      <c r="C501" s="20"/>
      <c r="D501" s="5" t="s">
        <v>16</v>
      </c>
      <c r="E501" s="68" t="s">
        <v>35</v>
      </c>
      <c r="F501" s="20"/>
      <c r="G501" s="20"/>
      <c r="H501" s="10"/>
      <c r="L501" s="1">
        <f>L$33</f>
        <v>0</v>
      </c>
    </row>
    <row r="502" spans="1:12" ht="18.75">
      <c r="A502" s="22"/>
      <c r="B502" s="20"/>
      <c r="C502" s="20"/>
      <c r="D502" s="20"/>
      <c r="E502" s="20"/>
      <c r="F502" s="20"/>
      <c r="G502" s="20"/>
      <c r="H502" s="10"/>
      <c r="L502" s="1">
        <f>L$34</f>
        <v>0</v>
      </c>
    </row>
    <row r="503" spans="1:12" ht="18.75">
      <c r="A503" s="5"/>
      <c r="B503" s="7"/>
      <c r="C503" s="7"/>
      <c r="D503" s="7"/>
      <c r="E503" s="7"/>
      <c r="F503" s="7"/>
      <c r="G503" s="7"/>
      <c r="H503" s="10"/>
      <c r="L503" s="1">
        <f>L$35</f>
        <v>0</v>
      </c>
    </row>
    <row r="505" spans="1:12" ht="18.75">
      <c r="A505" s="15">
        <f>'Название и список группы'!A29</f>
        <v>28</v>
      </c>
      <c r="B505" s="67">
        <f>'Название и список группы'!B29</f>
        <v>0</v>
      </c>
      <c r="C505" s="67"/>
      <c r="D505" s="67"/>
      <c r="E505" s="67"/>
      <c r="F505" s="67"/>
      <c r="G505" s="67"/>
      <c r="H505" s="67"/>
      <c r="I505" s="67"/>
      <c r="J505" s="67"/>
      <c r="L505" s="1" t="str">
        <f>L$19</f>
        <v>Заполните только желтые поля!!!</v>
      </c>
    </row>
    <row r="506" spans="1:12">
      <c r="A506" s="18"/>
      <c r="B506" s="7" t="s">
        <v>20</v>
      </c>
      <c r="C506" s="21"/>
      <c r="D506" s="21"/>
      <c r="E506" s="7" t="s">
        <v>20</v>
      </c>
      <c r="F506" s="21"/>
      <c r="G506" s="8"/>
      <c r="H506" s="2"/>
      <c r="I506" s="2"/>
      <c r="J506" s="3" t="s">
        <v>0</v>
      </c>
      <c r="L506" s="1" t="str">
        <f>L$20</f>
        <v>10 серий бросков монеты</v>
      </c>
    </row>
    <row r="507" spans="1:12" ht="18.75">
      <c r="A507" s="25" t="s">
        <v>21</v>
      </c>
      <c r="B507" s="27"/>
      <c r="C507" s="20"/>
      <c r="D507" s="20" t="s">
        <v>22</v>
      </c>
      <c r="E507" s="63"/>
      <c r="F507" s="20"/>
      <c r="G507" s="7"/>
      <c r="H507" s="10"/>
      <c r="I507" s="10"/>
      <c r="J507" s="24">
        <f>IF(SUM(B507:B511)&gt;0,1,10^(-5))</f>
        <v>1.0000000000000001E-5</v>
      </c>
      <c r="L507" s="1" t="str">
        <f>L$21</f>
        <v>X — число бросков в серии из не более 4 бросков,</v>
      </c>
    </row>
    <row r="508" spans="1:12" ht="18.75">
      <c r="A508" s="25" t="s">
        <v>23</v>
      </c>
      <c r="B508" s="27"/>
      <c r="C508" s="20"/>
      <c r="D508" s="20" t="s">
        <v>24</v>
      </c>
      <c r="E508" s="63"/>
      <c r="F508" s="20"/>
      <c r="G508" s="7"/>
      <c r="H508" s="10"/>
      <c r="I508" s="10"/>
      <c r="L508" s="1" t="str">
        <f>L$22</f>
        <v>серия прекращается либо после 4-го броска,</v>
      </c>
    </row>
    <row r="509" spans="1:12" ht="18.75">
      <c r="A509" s="25" t="s">
        <v>25</v>
      </c>
      <c r="B509" s="27"/>
      <c r="C509" s="20"/>
      <c r="D509" s="20" t="s">
        <v>26</v>
      </c>
      <c r="E509" s="63"/>
      <c r="F509" s="20"/>
      <c r="G509" s="7"/>
      <c r="H509" s="10"/>
      <c r="I509" s="10"/>
      <c r="L509" s="1" t="str">
        <f>L$23</f>
        <v>либо после выпадения орла.</v>
      </c>
    </row>
    <row r="510" spans="1:12" ht="18.75">
      <c r="A510" s="25" t="s">
        <v>27</v>
      </c>
      <c r="B510" s="27"/>
      <c r="C510" s="20"/>
      <c r="D510" s="20" t="s">
        <v>28</v>
      </c>
      <c r="E510" s="63"/>
      <c r="F510" s="20"/>
      <c r="G510" s="7"/>
      <c r="H510" s="10"/>
      <c r="I510" s="11"/>
      <c r="L510" s="1">
        <f>L$24</f>
        <v>0</v>
      </c>
    </row>
    <row r="511" spans="1:12" ht="18.75">
      <c r="A511" s="26" t="s">
        <v>29</v>
      </c>
      <c r="B511" s="27"/>
      <c r="C511" s="20"/>
      <c r="D511" s="20" t="s">
        <v>30</v>
      </c>
      <c r="E511" s="63"/>
      <c r="F511" s="20"/>
      <c r="G511" s="7"/>
      <c r="H511" s="10"/>
      <c r="I511" s="11"/>
      <c r="L511" s="1" t="str">
        <f>L$25</f>
        <v>Сначала заполните столбец результатов</v>
      </c>
    </row>
    <row r="512" spans="1:12" ht="18.75">
      <c r="A512" s="18" t="s">
        <v>5</v>
      </c>
      <c r="B512" s="34">
        <f>B513*B513</f>
        <v>1</v>
      </c>
      <c r="C512" s="34">
        <f t="shared" ref="C512:E512" si="68">C513*C513</f>
        <v>4</v>
      </c>
      <c r="D512" s="34">
        <f t="shared" si="68"/>
        <v>9</v>
      </c>
      <c r="E512" s="34">
        <f t="shared" si="68"/>
        <v>16</v>
      </c>
      <c r="F512" s="20"/>
      <c r="G512" s="20"/>
      <c r="H512" s="10"/>
      <c r="L512" s="1" t="str">
        <f>L$26</f>
        <v>испытаний.</v>
      </c>
    </row>
    <row r="513" spans="1:12" ht="18.75">
      <c r="A513" s="30" t="s">
        <v>6</v>
      </c>
      <c r="B513" s="31">
        <v>1</v>
      </c>
      <c r="C513" s="31">
        <v>2</v>
      </c>
      <c r="D513" s="31">
        <v>3</v>
      </c>
      <c r="E513" s="32">
        <v>4</v>
      </c>
      <c r="F513" s="44"/>
      <c r="G513" s="20"/>
      <c r="H513" s="10"/>
      <c r="L513" s="1" t="str">
        <f>L$27</f>
        <v>Потом заполните строку частот n(X=xi) для всех</v>
      </c>
    </row>
    <row r="514" spans="1:12" ht="18.75">
      <c r="A514" s="33" t="s">
        <v>7</v>
      </c>
      <c r="B514" s="42"/>
      <c r="C514" s="42"/>
      <c r="D514" s="42"/>
      <c r="E514" s="43"/>
      <c r="F514" s="45">
        <f>SUM(B514:E514)</f>
        <v>0</v>
      </c>
      <c r="G514" s="40"/>
      <c r="H514" s="10"/>
      <c r="L514" s="1" t="str">
        <f>L$28</f>
        <v>значений xi от 1 до 4.</v>
      </c>
    </row>
    <row r="515" spans="1:12" ht="18.75">
      <c r="A515" s="19" t="s">
        <v>8</v>
      </c>
      <c r="B515" s="58">
        <f>IF($F514=0,0,B514/$F514)</f>
        <v>0</v>
      </c>
      <c r="C515" s="58">
        <f t="shared" ref="C515:E515" si="69">IF($F514=0,0,C514/$F514)</f>
        <v>0</v>
      </c>
      <c r="D515" s="58">
        <f t="shared" si="69"/>
        <v>0</v>
      </c>
      <c r="E515" s="58">
        <f t="shared" si="69"/>
        <v>0</v>
      </c>
      <c r="F515" s="41"/>
      <c r="G515" s="20"/>
      <c r="H515" s="10"/>
      <c r="L515" s="1">
        <f>L$29</f>
        <v>0</v>
      </c>
    </row>
    <row r="516" spans="1:12" ht="18.75">
      <c r="A516" s="52" t="s">
        <v>9</v>
      </c>
      <c r="B516" s="53">
        <v>0.5</v>
      </c>
      <c r="C516" s="53">
        <v>0.25</v>
      </c>
      <c r="D516" s="53">
        <v>0.125</v>
      </c>
      <c r="E516" s="54">
        <v>0.125</v>
      </c>
      <c r="F516" s="20"/>
      <c r="G516" s="20"/>
      <c r="H516" s="10"/>
      <c r="L516" s="62" t="s">
        <v>10</v>
      </c>
    </row>
    <row r="517" spans="1:12" ht="18.75">
      <c r="A517" s="22" t="s">
        <v>11</v>
      </c>
      <c r="B517" s="46">
        <f>SUMPRODUCT(B513:E513,B516:E516)</f>
        <v>1.875</v>
      </c>
      <c r="C517" s="20"/>
      <c r="D517" s="5" t="s">
        <v>12</v>
      </c>
      <c r="E517" s="68" t="s">
        <v>35</v>
      </c>
      <c r="F517" s="20"/>
      <c r="G517" s="20"/>
      <c r="H517" s="10"/>
      <c r="L517" s="1">
        <f>L$31</f>
        <v>0</v>
      </c>
    </row>
    <row r="518" spans="1:12" ht="18.75">
      <c r="A518" s="22" t="s">
        <v>13</v>
      </c>
      <c r="B518" s="46">
        <f>SUMPRODUCT(B512:E512,B516:E516)-B517*B517</f>
        <v>1.109375</v>
      </c>
      <c r="C518" s="20"/>
      <c r="D518" s="5" t="s">
        <v>14</v>
      </c>
      <c r="E518" s="68" t="s">
        <v>35</v>
      </c>
      <c r="F518" s="20" t="s">
        <v>18</v>
      </c>
      <c r="G518" s="63" t="s">
        <v>35</v>
      </c>
      <c r="H518" s="10"/>
      <c r="L518" s="1">
        <f>L$32</f>
        <v>0</v>
      </c>
    </row>
    <row r="519" spans="1:12" ht="18.75">
      <c r="A519" s="22" t="s">
        <v>15</v>
      </c>
      <c r="B519" s="46">
        <f>SQRT(B518)</f>
        <v>1.0532687216470449</v>
      </c>
      <c r="C519" s="20"/>
      <c r="D519" s="5" t="s">
        <v>16</v>
      </c>
      <c r="E519" s="68" t="s">
        <v>35</v>
      </c>
      <c r="F519" s="20"/>
      <c r="G519" s="20"/>
      <c r="H519" s="10"/>
      <c r="L519" s="1">
        <f>L$33</f>
        <v>0</v>
      </c>
    </row>
    <row r="520" spans="1:12" ht="18.75">
      <c r="A520" s="22"/>
      <c r="B520" s="20"/>
      <c r="C520" s="20"/>
      <c r="D520" s="20"/>
      <c r="E520" s="20"/>
      <c r="F520" s="20"/>
      <c r="G520" s="20"/>
      <c r="H520" s="10"/>
      <c r="L520" s="1">
        <f>L$34</f>
        <v>0</v>
      </c>
    </row>
    <row r="521" spans="1:12" ht="18.75">
      <c r="A521" s="5"/>
      <c r="B521" s="7"/>
      <c r="C521" s="7"/>
      <c r="D521" s="7"/>
      <c r="E521" s="7"/>
      <c r="F521" s="7"/>
      <c r="G521" s="7"/>
      <c r="H521" s="10"/>
      <c r="L521" s="1">
        <f>L$35</f>
        <v>0</v>
      </c>
    </row>
    <row r="523" spans="1:12" ht="18.75">
      <c r="A523" s="15">
        <f>'Название и список группы'!A30</f>
        <v>29</v>
      </c>
      <c r="B523" s="67">
        <f>'Название и список группы'!B30</f>
        <v>0</v>
      </c>
      <c r="C523" s="67"/>
      <c r="D523" s="67"/>
      <c r="E523" s="67"/>
      <c r="F523" s="67"/>
      <c r="G523" s="67"/>
      <c r="H523" s="67"/>
      <c r="I523" s="67"/>
      <c r="J523" s="67"/>
      <c r="L523" s="1" t="str">
        <f>L$19</f>
        <v>Заполните только желтые поля!!!</v>
      </c>
    </row>
    <row r="524" spans="1:12">
      <c r="A524" s="18"/>
      <c r="B524" s="7" t="s">
        <v>20</v>
      </c>
      <c r="C524" s="21"/>
      <c r="D524" s="21"/>
      <c r="E524" s="7" t="s">
        <v>20</v>
      </c>
      <c r="F524" s="21"/>
      <c r="G524" s="8"/>
      <c r="H524" s="2"/>
      <c r="I524" s="2"/>
      <c r="J524" s="3" t="s">
        <v>0</v>
      </c>
      <c r="L524" s="1" t="str">
        <f>L$20</f>
        <v>10 серий бросков монеты</v>
      </c>
    </row>
    <row r="525" spans="1:12" ht="18.75">
      <c r="A525" s="25" t="s">
        <v>21</v>
      </c>
      <c r="B525" s="27"/>
      <c r="C525" s="20"/>
      <c r="D525" s="20" t="s">
        <v>22</v>
      </c>
      <c r="E525" s="63"/>
      <c r="F525" s="20"/>
      <c r="G525" s="7"/>
      <c r="H525" s="10"/>
      <c r="I525" s="10"/>
      <c r="J525" s="24">
        <f>IF(SUM(B525:B529)&gt;0,1,10^(-5))</f>
        <v>1.0000000000000001E-5</v>
      </c>
      <c r="L525" s="1" t="str">
        <f>L$21</f>
        <v>X — число бросков в серии из не более 4 бросков,</v>
      </c>
    </row>
    <row r="526" spans="1:12" ht="18.75">
      <c r="A526" s="25" t="s">
        <v>23</v>
      </c>
      <c r="B526" s="27"/>
      <c r="C526" s="20"/>
      <c r="D526" s="20" t="s">
        <v>24</v>
      </c>
      <c r="E526" s="63"/>
      <c r="F526" s="20"/>
      <c r="G526" s="7"/>
      <c r="H526" s="10"/>
      <c r="I526" s="10"/>
      <c r="L526" s="1" t="str">
        <f>L$22</f>
        <v>серия прекращается либо после 4-го броска,</v>
      </c>
    </row>
    <row r="527" spans="1:12" ht="18.75">
      <c r="A527" s="25" t="s">
        <v>25</v>
      </c>
      <c r="B527" s="27"/>
      <c r="C527" s="20"/>
      <c r="D527" s="20" t="s">
        <v>26</v>
      </c>
      <c r="E527" s="63"/>
      <c r="F527" s="20"/>
      <c r="G527" s="7"/>
      <c r="H527" s="10"/>
      <c r="I527" s="10"/>
      <c r="L527" s="1" t="str">
        <f>L$23</f>
        <v>либо после выпадения орла.</v>
      </c>
    </row>
    <row r="528" spans="1:12" ht="18.75">
      <c r="A528" s="25" t="s">
        <v>27</v>
      </c>
      <c r="B528" s="27"/>
      <c r="C528" s="20"/>
      <c r="D528" s="20" t="s">
        <v>28</v>
      </c>
      <c r="E528" s="63"/>
      <c r="F528" s="20"/>
      <c r="G528" s="7"/>
      <c r="H528" s="10"/>
      <c r="I528" s="11"/>
      <c r="L528" s="1">
        <f>L$24</f>
        <v>0</v>
      </c>
    </row>
    <row r="529" spans="1:12" ht="18.75">
      <c r="A529" s="26" t="s">
        <v>29</v>
      </c>
      <c r="B529" s="27"/>
      <c r="C529" s="20"/>
      <c r="D529" s="20" t="s">
        <v>30</v>
      </c>
      <c r="E529" s="63"/>
      <c r="F529" s="20"/>
      <c r="G529" s="7"/>
      <c r="H529" s="10"/>
      <c r="I529" s="11"/>
      <c r="L529" s="1" t="str">
        <f>L$25</f>
        <v>Сначала заполните столбец результатов</v>
      </c>
    </row>
    <row r="530" spans="1:12" ht="18.75">
      <c r="A530" s="18" t="s">
        <v>5</v>
      </c>
      <c r="B530" s="34">
        <f>B531*B531</f>
        <v>1</v>
      </c>
      <c r="C530" s="34">
        <f t="shared" ref="C530:E530" si="70">C531*C531</f>
        <v>4</v>
      </c>
      <c r="D530" s="34">
        <f t="shared" si="70"/>
        <v>9</v>
      </c>
      <c r="E530" s="34">
        <f t="shared" si="70"/>
        <v>16</v>
      </c>
      <c r="F530" s="20"/>
      <c r="G530" s="20"/>
      <c r="H530" s="10"/>
      <c r="L530" s="1" t="str">
        <f>L$26</f>
        <v>испытаний.</v>
      </c>
    </row>
    <row r="531" spans="1:12" ht="18.75">
      <c r="A531" s="30" t="s">
        <v>6</v>
      </c>
      <c r="B531" s="31">
        <v>1</v>
      </c>
      <c r="C531" s="31">
        <v>2</v>
      </c>
      <c r="D531" s="31">
        <v>3</v>
      </c>
      <c r="E531" s="32">
        <v>4</v>
      </c>
      <c r="F531" s="44"/>
      <c r="G531" s="20"/>
      <c r="H531" s="10"/>
      <c r="L531" s="1" t="str">
        <f>L$27</f>
        <v>Потом заполните строку частот n(X=xi) для всех</v>
      </c>
    </row>
    <row r="532" spans="1:12" ht="18.75">
      <c r="A532" s="33" t="s">
        <v>7</v>
      </c>
      <c r="B532" s="42"/>
      <c r="C532" s="42"/>
      <c r="D532" s="42"/>
      <c r="E532" s="43"/>
      <c r="F532" s="45">
        <f>SUM(B532:E532)</f>
        <v>0</v>
      </c>
      <c r="G532" s="40"/>
      <c r="H532" s="10"/>
      <c r="L532" s="1" t="str">
        <f>L$28</f>
        <v>значений xi от 1 до 4.</v>
      </c>
    </row>
    <row r="533" spans="1:12" ht="18.75">
      <c r="A533" s="19" t="s">
        <v>8</v>
      </c>
      <c r="B533" s="58">
        <f>IF($F532=0,0,B532/$F532)</f>
        <v>0</v>
      </c>
      <c r="C533" s="58">
        <f t="shared" ref="C533:E533" si="71">IF($F532=0,0,C532/$F532)</f>
        <v>0</v>
      </c>
      <c r="D533" s="58">
        <f t="shared" si="71"/>
        <v>0</v>
      </c>
      <c r="E533" s="58">
        <f t="shared" si="71"/>
        <v>0</v>
      </c>
      <c r="F533" s="41"/>
      <c r="G533" s="20"/>
      <c r="H533" s="10"/>
      <c r="L533" s="1">
        <f>L$29</f>
        <v>0</v>
      </c>
    </row>
    <row r="534" spans="1:12" ht="18.75">
      <c r="A534" s="52" t="s">
        <v>9</v>
      </c>
      <c r="B534" s="53">
        <v>0.5</v>
      </c>
      <c r="C534" s="53">
        <v>0.25</v>
      </c>
      <c r="D534" s="53">
        <v>0.125</v>
      </c>
      <c r="E534" s="54">
        <v>0.125</v>
      </c>
      <c r="F534" s="20"/>
      <c r="G534" s="20"/>
      <c r="H534" s="10"/>
      <c r="L534" s="62" t="s">
        <v>10</v>
      </c>
    </row>
    <row r="535" spans="1:12" ht="18.75">
      <c r="A535" s="22" t="s">
        <v>11</v>
      </c>
      <c r="B535" s="46">
        <f>SUMPRODUCT(B531:E531,B534:E534)</f>
        <v>1.875</v>
      </c>
      <c r="C535" s="20"/>
      <c r="D535" s="5" t="s">
        <v>12</v>
      </c>
      <c r="E535" s="68" t="s">
        <v>35</v>
      </c>
      <c r="F535" s="20"/>
      <c r="G535" s="20"/>
      <c r="H535" s="10"/>
      <c r="L535" s="1">
        <f>L$31</f>
        <v>0</v>
      </c>
    </row>
    <row r="536" spans="1:12" ht="18.75">
      <c r="A536" s="22" t="s">
        <v>13</v>
      </c>
      <c r="B536" s="46">
        <f>SUMPRODUCT(B530:E530,B534:E534)-B535*B535</f>
        <v>1.109375</v>
      </c>
      <c r="C536" s="20"/>
      <c r="D536" s="5" t="s">
        <v>14</v>
      </c>
      <c r="E536" s="68" t="s">
        <v>35</v>
      </c>
      <c r="F536" s="20" t="s">
        <v>18</v>
      </c>
      <c r="G536" s="63" t="s">
        <v>35</v>
      </c>
      <c r="H536" s="10"/>
      <c r="L536" s="1">
        <f>L$32</f>
        <v>0</v>
      </c>
    </row>
    <row r="537" spans="1:12" ht="18.75">
      <c r="A537" s="22" t="s">
        <v>15</v>
      </c>
      <c r="B537" s="46">
        <f>SQRT(B536)</f>
        <v>1.0532687216470449</v>
      </c>
      <c r="C537" s="20"/>
      <c r="D537" s="5" t="s">
        <v>16</v>
      </c>
      <c r="E537" s="68" t="s">
        <v>35</v>
      </c>
      <c r="F537" s="20"/>
      <c r="G537" s="20"/>
      <c r="H537" s="10"/>
      <c r="L537" s="1">
        <f>L$33</f>
        <v>0</v>
      </c>
    </row>
    <row r="538" spans="1:12" ht="18.75">
      <c r="A538" s="22"/>
      <c r="B538" s="20"/>
      <c r="C538" s="20"/>
      <c r="D538" s="20"/>
      <c r="E538" s="20"/>
      <c r="F538" s="20"/>
      <c r="G538" s="20"/>
      <c r="H538" s="10"/>
      <c r="L538" s="1">
        <f>L$34</f>
        <v>0</v>
      </c>
    </row>
    <row r="539" spans="1:12" ht="18.75">
      <c r="A539" s="5"/>
      <c r="B539" s="7"/>
      <c r="C539" s="7"/>
      <c r="D539" s="7"/>
      <c r="E539" s="7"/>
      <c r="F539" s="7"/>
      <c r="G539" s="7"/>
      <c r="H539" s="10"/>
      <c r="L539" s="1">
        <f>L$35</f>
        <v>0</v>
      </c>
    </row>
    <row r="541" spans="1:12" ht="18.75">
      <c r="A541" s="15">
        <f>'Название и список группы'!A31</f>
        <v>30</v>
      </c>
      <c r="B541" s="67">
        <f>'Название и список группы'!B31</f>
        <v>0</v>
      </c>
      <c r="C541" s="67"/>
      <c r="D541" s="67"/>
      <c r="E541" s="67"/>
      <c r="F541" s="67"/>
      <c r="G541" s="67"/>
      <c r="H541" s="67"/>
      <c r="I541" s="67"/>
      <c r="J541" s="67"/>
      <c r="L541" s="1" t="str">
        <f>L$19</f>
        <v>Заполните только желтые поля!!!</v>
      </c>
    </row>
    <row r="542" spans="1:12">
      <c r="A542" s="18"/>
      <c r="B542" s="7" t="s">
        <v>20</v>
      </c>
      <c r="C542" s="21"/>
      <c r="D542" s="21"/>
      <c r="E542" s="7" t="s">
        <v>20</v>
      </c>
      <c r="F542" s="21"/>
      <c r="G542" s="8"/>
      <c r="H542" s="2"/>
      <c r="I542" s="2"/>
      <c r="J542" s="3" t="s">
        <v>0</v>
      </c>
      <c r="L542" s="1" t="str">
        <f>L$20</f>
        <v>10 серий бросков монеты</v>
      </c>
    </row>
    <row r="543" spans="1:12" ht="18.75">
      <c r="A543" s="25" t="s">
        <v>21</v>
      </c>
      <c r="B543" s="27"/>
      <c r="C543" s="20"/>
      <c r="D543" s="20" t="s">
        <v>22</v>
      </c>
      <c r="E543" s="63"/>
      <c r="F543" s="20"/>
      <c r="G543" s="7"/>
      <c r="H543" s="10"/>
      <c r="I543" s="10"/>
      <c r="J543" s="24">
        <f>IF(SUM(B543:B547)&gt;0,1,10^(-5))</f>
        <v>1.0000000000000001E-5</v>
      </c>
      <c r="L543" s="1" t="str">
        <f>L$21</f>
        <v>X — число бросков в серии из не более 4 бросков,</v>
      </c>
    </row>
    <row r="544" spans="1:12" ht="18.75">
      <c r="A544" s="25" t="s">
        <v>23</v>
      </c>
      <c r="B544" s="27"/>
      <c r="C544" s="20"/>
      <c r="D544" s="20" t="s">
        <v>24</v>
      </c>
      <c r="E544" s="63"/>
      <c r="F544" s="20"/>
      <c r="G544" s="7"/>
      <c r="H544" s="10"/>
      <c r="I544" s="10"/>
      <c r="L544" s="1" t="str">
        <f>L$22</f>
        <v>серия прекращается либо после 4-го броска,</v>
      </c>
    </row>
    <row r="545" spans="1:12" ht="18.75">
      <c r="A545" s="25" t="s">
        <v>25</v>
      </c>
      <c r="B545" s="27"/>
      <c r="C545" s="20"/>
      <c r="D545" s="20" t="s">
        <v>26</v>
      </c>
      <c r="E545" s="63"/>
      <c r="F545" s="20"/>
      <c r="G545" s="7"/>
      <c r="H545" s="10"/>
      <c r="I545" s="10"/>
      <c r="L545" s="1" t="str">
        <f>L$23</f>
        <v>либо после выпадения орла.</v>
      </c>
    </row>
    <row r="546" spans="1:12" ht="18.75">
      <c r="A546" s="25" t="s">
        <v>27</v>
      </c>
      <c r="B546" s="27"/>
      <c r="C546" s="20"/>
      <c r="D546" s="20" t="s">
        <v>28</v>
      </c>
      <c r="E546" s="63"/>
      <c r="F546" s="20"/>
      <c r="G546" s="7"/>
      <c r="H546" s="10"/>
      <c r="I546" s="11"/>
      <c r="L546" s="1">
        <f>L$24</f>
        <v>0</v>
      </c>
    </row>
    <row r="547" spans="1:12" ht="18.75">
      <c r="A547" s="26" t="s">
        <v>29</v>
      </c>
      <c r="B547" s="27"/>
      <c r="C547" s="20"/>
      <c r="D547" s="20" t="s">
        <v>30</v>
      </c>
      <c r="E547" s="63"/>
      <c r="F547" s="20"/>
      <c r="G547" s="7"/>
      <c r="H547" s="10"/>
      <c r="I547" s="11"/>
      <c r="L547" s="1" t="str">
        <f>L$25</f>
        <v>Сначала заполните столбец результатов</v>
      </c>
    </row>
    <row r="548" spans="1:12" ht="18.75">
      <c r="A548" s="18" t="s">
        <v>5</v>
      </c>
      <c r="B548" s="34">
        <f>B549*B549</f>
        <v>1</v>
      </c>
      <c r="C548" s="34">
        <f t="shared" ref="C548:E548" si="72">C549*C549</f>
        <v>4</v>
      </c>
      <c r="D548" s="34">
        <f t="shared" si="72"/>
        <v>9</v>
      </c>
      <c r="E548" s="34">
        <f t="shared" si="72"/>
        <v>16</v>
      </c>
      <c r="F548" s="20"/>
      <c r="G548" s="20"/>
      <c r="H548" s="10"/>
      <c r="L548" s="1" t="str">
        <f>L$26</f>
        <v>испытаний.</v>
      </c>
    </row>
    <row r="549" spans="1:12" ht="18.75">
      <c r="A549" s="30" t="s">
        <v>6</v>
      </c>
      <c r="B549" s="31">
        <v>1</v>
      </c>
      <c r="C549" s="31">
        <v>2</v>
      </c>
      <c r="D549" s="31">
        <v>3</v>
      </c>
      <c r="E549" s="32">
        <v>4</v>
      </c>
      <c r="F549" s="44"/>
      <c r="G549" s="20"/>
      <c r="H549" s="10"/>
      <c r="L549" s="1" t="str">
        <f>L$27</f>
        <v>Потом заполните строку частот n(X=xi) для всех</v>
      </c>
    </row>
    <row r="550" spans="1:12" ht="18.75">
      <c r="A550" s="33" t="s">
        <v>7</v>
      </c>
      <c r="B550" s="42"/>
      <c r="C550" s="42"/>
      <c r="D550" s="42"/>
      <c r="E550" s="43"/>
      <c r="F550" s="45">
        <f>SUM(B550:E550)</f>
        <v>0</v>
      </c>
      <c r="G550" s="40"/>
      <c r="H550" s="10"/>
      <c r="L550" s="1" t="str">
        <f>L$28</f>
        <v>значений xi от 1 до 4.</v>
      </c>
    </row>
    <row r="551" spans="1:12" ht="18.75">
      <c r="A551" s="19" t="s">
        <v>8</v>
      </c>
      <c r="B551" s="58">
        <f>IF($F550=0,0,B550/$F550)</f>
        <v>0</v>
      </c>
      <c r="C551" s="58">
        <f t="shared" ref="C551:E551" si="73">IF($F550=0,0,C550/$F550)</f>
        <v>0</v>
      </c>
      <c r="D551" s="58">
        <f t="shared" si="73"/>
        <v>0</v>
      </c>
      <c r="E551" s="58">
        <f t="shared" si="73"/>
        <v>0</v>
      </c>
      <c r="F551" s="41"/>
      <c r="G551" s="20"/>
      <c r="H551" s="10"/>
      <c r="L551" s="1">
        <f>L$29</f>
        <v>0</v>
      </c>
    </row>
    <row r="552" spans="1:12" ht="18.75">
      <c r="A552" s="52" t="s">
        <v>9</v>
      </c>
      <c r="B552" s="53">
        <v>0.5</v>
      </c>
      <c r="C552" s="53">
        <v>0.25</v>
      </c>
      <c r="D552" s="53">
        <v>0.125</v>
      </c>
      <c r="E552" s="54">
        <v>0.125</v>
      </c>
      <c r="F552" s="20"/>
      <c r="G552" s="20"/>
      <c r="H552" s="10"/>
      <c r="L552" s="62" t="s">
        <v>10</v>
      </c>
    </row>
    <row r="553" spans="1:12" ht="18.75">
      <c r="A553" s="22" t="s">
        <v>11</v>
      </c>
      <c r="B553" s="46">
        <f>SUMPRODUCT(B549:E549,B552:E552)</f>
        <v>1.875</v>
      </c>
      <c r="C553" s="20"/>
      <c r="D553" s="5" t="s">
        <v>12</v>
      </c>
      <c r="E553" s="68" t="s">
        <v>35</v>
      </c>
      <c r="F553" s="20"/>
      <c r="G553" s="20"/>
      <c r="H553" s="10"/>
      <c r="L553" s="1">
        <f>L$31</f>
        <v>0</v>
      </c>
    </row>
    <row r="554" spans="1:12" ht="18.75">
      <c r="A554" s="22" t="s">
        <v>13</v>
      </c>
      <c r="B554" s="46">
        <f>SUMPRODUCT(B548:E548,B552:E552)-B553*B553</f>
        <v>1.109375</v>
      </c>
      <c r="C554" s="20"/>
      <c r="D554" s="5" t="s">
        <v>14</v>
      </c>
      <c r="E554" s="68" t="s">
        <v>35</v>
      </c>
      <c r="F554" s="20" t="s">
        <v>18</v>
      </c>
      <c r="G554" s="63" t="s">
        <v>35</v>
      </c>
      <c r="H554" s="10"/>
      <c r="L554" s="1">
        <f>L$32</f>
        <v>0</v>
      </c>
    </row>
    <row r="555" spans="1:12" ht="18.75">
      <c r="A555" s="22" t="s">
        <v>15</v>
      </c>
      <c r="B555" s="46">
        <f>SQRT(B554)</f>
        <v>1.0532687216470449</v>
      </c>
      <c r="C555" s="20"/>
      <c r="D555" s="5" t="s">
        <v>16</v>
      </c>
      <c r="E555" s="68" t="s">
        <v>35</v>
      </c>
      <c r="F555" s="20"/>
      <c r="G555" s="20"/>
      <c r="H555" s="10"/>
      <c r="L555" s="1">
        <f>L$33</f>
        <v>0</v>
      </c>
    </row>
    <row r="556" spans="1:12" ht="18.75">
      <c r="A556" s="22"/>
      <c r="B556" s="20"/>
      <c r="C556" s="20"/>
      <c r="D556" s="20"/>
      <c r="E556" s="20"/>
      <c r="F556" s="20"/>
      <c r="G556" s="20"/>
      <c r="H556" s="10"/>
      <c r="L556" s="1">
        <f>L$34</f>
        <v>0</v>
      </c>
    </row>
    <row r="557" spans="1:12" ht="18.75">
      <c r="A557" s="5"/>
      <c r="B557" s="7"/>
      <c r="C557" s="7"/>
      <c r="D557" s="7"/>
      <c r="E557" s="7"/>
      <c r="F557" s="7"/>
      <c r="G557" s="7"/>
      <c r="H557" s="10"/>
      <c r="L557" s="1">
        <f>L$35</f>
        <v>0</v>
      </c>
    </row>
    <row r="559" spans="1:12" ht="18.75">
      <c r="A559" s="15">
        <f>'Название и список группы'!A32</f>
        <v>31</v>
      </c>
      <c r="B559" s="67">
        <f>'Название и список группы'!B32</f>
        <v>0</v>
      </c>
      <c r="C559" s="67"/>
      <c r="D559" s="67"/>
      <c r="E559" s="67"/>
      <c r="F559" s="67"/>
      <c r="G559" s="67"/>
      <c r="H559" s="67"/>
      <c r="I559" s="67"/>
      <c r="J559" s="67"/>
      <c r="L559" s="1" t="str">
        <f>L$19</f>
        <v>Заполните только желтые поля!!!</v>
      </c>
    </row>
    <row r="560" spans="1:12">
      <c r="A560" s="18"/>
      <c r="B560" s="7" t="s">
        <v>20</v>
      </c>
      <c r="C560" s="21"/>
      <c r="D560" s="21"/>
      <c r="E560" s="7" t="s">
        <v>20</v>
      </c>
      <c r="F560" s="21"/>
      <c r="G560" s="8"/>
      <c r="H560" s="2"/>
      <c r="I560" s="2"/>
      <c r="J560" s="3" t="s">
        <v>0</v>
      </c>
      <c r="L560" s="1" t="str">
        <f>L$20</f>
        <v>10 серий бросков монеты</v>
      </c>
    </row>
    <row r="561" spans="1:12" ht="18.75">
      <c r="A561" s="25" t="s">
        <v>21</v>
      </c>
      <c r="B561" s="27"/>
      <c r="C561" s="20"/>
      <c r="D561" s="20" t="s">
        <v>22</v>
      </c>
      <c r="E561" s="63"/>
      <c r="F561" s="20"/>
      <c r="G561" s="7"/>
      <c r="H561" s="10"/>
      <c r="I561" s="10"/>
      <c r="J561" s="24">
        <f>IF(SUM(B561:B565)&gt;0,1,10^(-5))</f>
        <v>1.0000000000000001E-5</v>
      </c>
      <c r="L561" s="1" t="str">
        <f>L$21</f>
        <v>X — число бросков в серии из не более 4 бросков,</v>
      </c>
    </row>
    <row r="562" spans="1:12" ht="18.75">
      <c r="A562" s="25" t="s">
        <v>23</v>
      </c>
      <c r="B562" s="27"/>
      <c r="C562" s="20"/>
      <c r="D562" s="20" t="s">
        <v>24</v>
      </c>
      <c r="E562" s="63"/>
      <c r="F562" s="20"/>
      <c r="G562" s="7"/>
      <c r="H562" s="10"/>
      <c r="I562" s="10"/>
      <c r="L562" s="1" t="str">
        <f>L$22</f>
        <v>серия прекращается либо после 4-го броска,</v>
      </c>
    </row>
    <row r="563" spans="1:12" ht="18.75">
      <c r="A563" s="25" t="s">
        <v>25</v>
      </c>
      <c r="B563" s="27"/>
      <c r="C563" s="20"/>
      <c r="D563" s="20" t="s">
        <v>26</v>
      </c>
      <c r="E563" s="63"/>
      <c r="F563" s="20"/>
      <c r="G563" s="7"/>
      <c r="H563" s="10"/>
      <c r="I563" s="10"/>
      <c r="L563" s="1" t="str">
        <f>L$23</f>
        <v>либо после выпадения орла.</v>
      </c>
    </row>
    <row r="564" spans="1:12" ht="18.75">
      <c r="A564" s="25" t="s">
        <v>27</v>
      </c>
      <c r="B564" s="27"/>
      <c r="C564" s="20"/>
      <c r="D564" s="20" t="s">
        <v>28</v>
      </c>
      <c r="E564" s="63"/>
      <c r="F564" s="20"/>
      <c r="G564" s="7"/>
      <c r="H564" s="10"/>
      <c r="I564" s="11"/>
      <c r="L564" s="1">
        <f>L$24</f>
        <v>0</v>
      </c>
    </row>
    <row r="565" spans="1:12" ht="18.75">
      <c r="A565" s="26" t="s">
        <v>29</v>
      </c>
      <c r="B565" s="27"/>
      <c r="C565" s="20"/>
      <c r="D565" s="20" t="s">
        <v>30</v>
      </c>
      <c r="E565" s="63"/>
      <c r="F565" s="20"/>
      <c r="G565" s="7"/>
      <c r="H565" s="10"/>
      <c r="I565" s="11"/>
      <c r="L565" s="1" t="str">
        <f>L$25</f>
        <v>Сначала заполните столбец результатов</v>
      </c>
    </row>
    <row r="566" spans="1:12" ht="18.75">
      <c r="A566" s="18" t="s">
        <v>5</v>
      </c>
      <c r="B566" s="34">
        <f>B567*B567</f>
        <v>1</v>
      </c>
      <c r="C566" s="34">
        <f t="shared" ref="C566:E566" si="74">C567*C567</f>
        <v>4</v>
      </c>
      <c r="D566" s="34">
        <f t="shared" si="74"/>
        <v>9</v>
      </c>
      <c r="E566" s="34">
        <f t="shared" si="74"/>
        <v>16</v>
      </c>
      <c r="F566" s="20"/>
      <c r="G566" s="20"/>
      <c r="H566" s="10"/>
      <c r="L566" s="1" t="str">
        <f>L$26</f>
        <v>испытаний.</v>
      </c>
    </row>
    <row r="567" spans="1:12" ht="18.75">
      <c r="A567" s="30" t="s">
        <v>6</v>
      </c>
      <c r="B567" s="31">
        <v>1</v>
      </c>
      <c r="C567" s="31">
        <v>2</v>
      </c>
      <c r="D567" s="31">
        <v>3</v>
      </c>
      <c r="E567" s="32">
        <v>4</v>
      </c>
      <c r="F567" s="44"/>
      <c r="G567" s="20"/>
      <c r="H567" s="10"/>
      <c r="L567" s="1" t="str">
        <f>L$27</f>
        <v>Потом заполните строку частот n(X=xi) для всех</v>
      </c>
    </row>
    <row r="568" spans="1:12" ht="18.75">
      <c r="A568" s="33" t="s">
        <v>7</v>
      </c>
      <c r="B568" s="42"/>
      <c r="C568" s="42"/>
      <c r="D568" s="42"/>
      <c r="E568" s="43"/>
      <c r="F568" s="45">
        <f>SUM(B568:E568)</f>
        <v>0</v>
      </c>
      <c r="G568" s="40"/>
      <c r="H568" s="10"/>
      <c r="L568" s="1" t="str">
        <f>L$28</f>
        <v>значений xi от 1 до 4.</v>
      </c>
    </row>
    <row r="569" spans="1:12" ht="18.75">
      <c r="A569" s="19" t="s">
        <v>8</v>
      </c>
      <c r="B569" s="58">
        <f>IF($F568=0,0,B568/$F568)</f>
        <v>0</v>
      </c>
      <c r="C569" s="58">
        <f t="shared" ref="C569:E569" si="75">IF($F568=0,0,C568/$F568)</f>
        <v>0</v>
      </c>
      <c r="D569" s="58">
        <f t="shared" si="75"/>
        <v>0</v>
      </c>
      <c r="E569" s="58">
        <f t="shared" si="75"/>
        <v>0</v>
      </c>
      <c r="F569" s="41"/>
      <c r="G569" s="20"/>
      <c r="H569" s="10"/>
      <c r="L569" s="1">
        <f>L$29</f>
        <v>0</v>
      </c>
    </row>
    <row r="570" spans="1:12" ht="18.75">
      <c r="A570" s="52" t="s">
        <v>9</v>
      </c>
      <c r="B570" s="53">
        <v>0.5</v>
      </c>
      <c r="C570" s="53">
        <v>0.25</v>
      </c>
      <c r="D570" s="53">
        <v>0.125</v>
      </c>
      <c r="E570" s="54">
        <v>0.125</v>
      </c>
      <c r="F570" s="20"/>
      <c r="G570" s="20"/>
      <c r="H570" s="10"/>
      <c r="L570" s="62" t="s">
        <v>10</v>
      </c>
    </row>
    <row r="571" spans="1:12" ht="18.75">
      <c r="A571" s="22" t="s">
        <v>11</v>
      </c>
      <c r="B571" s="46">
        <f>SUMPRODUCT(B567:E567,B570:E570)</f>
        <v>1.875</v>
      </c>
      <c r="C571" s="20"/>
      <c r="D571" s="5" t="s">
        <v>12</v>
      </c>
      <c r="E571" s="68" t="s">
        <v>35</v>
      </c>
      <c r="F571" s="20"/>
      <c r="G571" s="20"/>
      <c r="H571" s="10"/>
      <c r="L571" s="1">
        <f>L$31</f>
        <v>0</v>
      </c>
    </row>
    <row r="572" spans="1:12" ht="18.75">
      <c r="A572" s="22" t="s">
        <v>13</v>
      </c>
      <c r="B572" s="46">
        <f>SUMPRODUCT(B566:E566,B570:E570)-B571*B571</f>
        <v>1.109375</v>
      </c>
      <c r="C572" s="20"/>
      <c r="D572" s="5" t="s">
        <v>14</v>
      </c>
      <c r="E572" s="68" t="s">
        <v>35</v>
      </c>
      <c r="F572" s="20" t="s">
        <v>18</v>
      </c>
      <c r="G572" s="63" t="s">
        <v>35</v>
      </c>
      <c r="H572" s="10"/>
      <c r="L572" s="1">
        <f>L$32</f>
        <v>0</v>
      </c>
    </row>
    <row r="573" spans="1:12" ht="18.75">
      <c r="A573" s="22" t="s">
        <v>15</v>
      </c>
      <c r="B573" s="46">
        <f>SQRT(B572)</f>
        <v>1.0532687216470449</v>
      </c>
      <c r="C573" s="20"/>
      <c r="D573" s="5" t="s">
        <v>16</v>
      </c>
      <c r="E573" s="68" t="s">
        <v>35</v>
      </c>
      <c r="F573" s="20"/>
      <c r="G573" s="20"/>
      <c r="H573" s="10"/>
      <c r="L573" s="1">
        <f>L$33</f>
        <v>0</v>
      </c>
    </row>
    <row r="574" spans="1:12" ht="18.75">
      <c r="A574" s="22"/>
      <c r="B574" s="20"/>
      <c r="C574" s="20"/>
      <c r="D574" s="20"/>
      <c r="E574" s="20"/>
      <c r="F574" s="20"/>
      <c r="G574" s="20"/>
      <c r="H574" s="10"/>
      <c r="L574" s="1">
        <f>L$34</f>
        <v>0</v>
      </c>
    </row>
    <row r="575" spans="1:12" ht="18.75">
      <c r="A575" s="5"/>
      <c r="B575" s="7"/>
      <c r="C575" s="7"/>
      <c r="D575" s="7"/>
      <c r="E575" s="7"/>
      <c r="F575" s="7"/>
      <c r="G575" s="7"/>
      <c r="H575" s="10"/>
      <c r="L575" s="1">
        <f>L$35</f>
        <v>0</v>
      </c>
    </row>
    <row r="577" spans="1:12" ht="18.75">
      <c r="A577" s="15">
        <f>'Название и список группы'!A33</f>
        <v>32</v>
      </c>
      <c r="B577" s="67">
        <f>'Название и список группы'!B33</f>
        <v>0</v>
      </c>
      <c r="C577" s="67"/>
      <c r="D577" s="67"/>
      <c r="E577" s="67"/>
      <c r="F577" s="67"/>
      <c r="G577" s="67"/>
      <c r="H577" s="67"/>
      <c r="I577" s="67"/>
      <c r="J577" s="67"/>
      <c r="L577" s="1" t="str">
        <f>L$19</f>
        <v>Заполните только желтые поля!!!</v>
      </c>
    </row>
    <row r="578" spans="1:12">
      <c r="A578" s="18"/>
      <c r="B578" s="7" t="s">
        <v>20</v>
      </c>
      <c r="C578" s="21"/>
      <c r="D578" s="21"/>
      <c r="E578" s="7" t="s">
        <v>20</v>
      </c>
      <c r="F578" s="21"/>
      <c r="G578" s="8"/>
      <c r="H578" s="2"/>
      <c r="I578" s="2"/>
      <c r="J578" s="3" t="s">
        <v>0</v>
      </c>
      <c r="L578" s="1" t="str">
        <f>L$20</f>
        <v>10 серий бросков монеты</v>
      </c>
    </row>
    <row r="579" spans="1:12" ht="18.75">
      <c r="A579" s="25" t="s">
        <v>21</v>
      </c>
      <c r="B579" s="27"/>
      <c r="C579" s="20"/>
      <c r="D579" s="20" t="s">
        <v>22</v>
      </c>
      <c r="E579" s="63"/>
      <c r="F579" s="20"/>
      <c r="G579" s="7"/>
      <c r="H579" s="10"/>
      <c r="I579" s="10"/>
      <c r="J579" s="24">
        <f>IF(SUM(B579:B583)&gt;0,1,10^(-5))</f>
        <v>1.0000000000000001E-5</v>
      </c>
      <c r="L579" s="1" t="str">
        <f>L$21</f>
        <v>X — число бросков в серии из не более 4 бросков,</v>
      </c>
    </row>
    <row r="580" spans="1:12" ht="18.75">
      <c r="A580" s="25" t="s">
        <v>23</v>
      </c>
      <c r="B580" s="27"/>
      <c r="C580" s="20"/>
      <c r="D580" s="20" t="s">
        <v>24</v>
      </c>
      <c r="E580" s="63"/>
      <c r="F580" s="20"/>
      <c r="G580" s="7"/>
      <c r="H580" s="10"/>
      <c r="I580" s="10"/>
      <c r="L580" s="1" t="str">
        <f>L$22</f>
        <v>серия прекращается либо после 4-го броска,</v>
      </c>
    </row>
    <row r="581" spans="1:12" ht="18.75">
      <c r="A581" s="25" t="s">
        <v>25</v>
      </c>
      <c r="B581" s="27"/>
      <c r="C581" s="20"/>
      <c r="D581" s="20" t="s">
        <v>26</v>
      </c>
      <c r="E581" s="63"/>
      <c r="F581" s="20"/>
      <c r="G581" s="7"/>
      <c r="H581" s="10"/>
      <c r="I581" s="10"/>
      <c r="L581" s="1" t="str">
        <f>L$23</f>
        <v>либо после выпадения орла.</v>
      </c>
    </row>
    <row r="582" spans="1:12" ht="18.75">
      <c r="A582" s="25" t="s">
        <v>27</v>
      </c>
      <c r="B582" s="27"/>
      <c r="C582" s="20"/>
      <c r="D582" s="20" t="s">
        <v>28</v>
      </c>
      <c r="E582" s="63"/>
      <c r="F582" s="20"/>
      <c r="G582" s="7"/>
      <c r="H582" s="10"/>
      <c r="I582" s="11"/>
      <c r="L582" s="1">
        <f>L$24</f>
        <v>0</v>
      </c>
    </row>
    <row r="583" spans="1:12" ht="18.75">
      <c r="A583" s="26" t="s">
        <v>29</v>
      </c>
      <c r="B583" s="27"/>
      <c r="C583" s="20"/>
      <c r="D583" s="20" t="s">
        <v>30</v>
      </c>
      <c r="E583" s="63"/>
      <c r="F583" s="20"/>
      <c r="G583" s="7"/>
      <c r="H583" s="10"/>
      <c r="I583" s="11"/>
      <c r="L583" s="1" t="str">
        <f>L$25</f>
        <v>Сначала заполните столбец результатов</v>
      </c>
    </row>
    <row r="584" spans="1:12" ht="18.75">
      <c r="A584" s="18" t="s">
        <v>5</v>
      </c>
      <c r="B584" s="34">
        <f>B585*B585</f>
        <v>1</v>
      </c>
      <c r="C584" s="34">
        <f t="shared" ref="C584:E584" si="76">C585*C585</f>
        <v>4</v>
      </c>
      <c r="D584" s="34">
        <f t="shared" si="76"/>
        <v>9</v>
      </c>
      <c r="E584" s="34">
        <f t="shared" si="76"/>
        <v>16</v>
      </c>
      <c r="F584" s="20"/>
      <c r="G584" s="20"/>
      <c r="H584" s="10"/>
      <c r="L584" s="1" t="str">
        <f>L$26</f>
        <v>испытаний.</v>
      </c>
    </row>
    <row r="585" spans="1:12" ht="18.75">
      <c r="A585" s="30" t="s">
        <v>6</v>
      </c>
      <c r="B585" s="31">
        <v>1</v>
      </c>
      <c r="C585" s="31">
        <v>2</v>
      </c>
      <c r="D585" s="31">
        <v>3</v>
      </c>
      <c r="E585" s="32">
        <v>4</v>
      </c>
      <c r="F585" s="44"/>
      <c r="G585" s="20"/>
      <c r="H585" s="10"/>
      <c r="L585" s="1" t="str">
        <f>L$27</f>
        <v>Потом заполните строку частот n(X=xi) для всех</v>
      </c>
    </row>
    <row r="586" spans="1:12" ht="18.75">
      <c r="A586" s="33" t="s">
        <v>7</v>
      </c>
      <c r="B586" s="42"/>
      <c r="C586" s="42"/>
      <c r="D586" s="42"/>
      <c r="E586" s="43"/>
      <c r="F586" s="45">
        <f>SUM(B586:E586)</f>
        <v>0</v>
      </c>
      <c r="G586" s="40"/>
      <c r="H586" s="10"/>
      <c r="L586" s="1" t="str">
        <f>L$28</f>
        <v>значений xi от 1 до 4.</v>
      </c>
    </row>
    <row r="587" spans="1:12" ht="18.75">
      <c r="A587" s="19" t="s">
        <v>8</v>
      </c>
      <c r="B587" s="58">
        <f>IF($F586=0,0,B586/$F586)</f>
        <v>0</v>
      </c>
      <c r="C587" s="58">
        <f t="shared" ref="C587:E587" si="77">IF($F586=0,0,C586/$F586)</f>
        <v>0</v>
      </c>
      <c r="D587" s="58">
        <f t="shared" si="77"/>
        <v>0</v>
      </c>
      <c r="E587" s="58">
        <f t="shared" si="77"/>
        <v>0</v>
      </c>
      <c r="F587" s="41"/>
      <c r="G587" s="20"/>
      <c r="H587" s="10"/>
      <c r="L587" s="1">
        <f>L$29</f>
        <v>0</v>
      </c>
    </row>
    <row r="588" spans="1:12" ht="18.75">
      <c r="A588" s="52" t="s">
        <v>9</v>
      </c>
      <c r="B588" s="53">
        <v>0.5</v>
      </c>
      <c r="C588" s="53">
        <v>0.25</v>
      </c>
      <c r="D588" s="53">
        <v>0.125</v>
      </c>
      <c r="E588" s="54">
        <v>0.125</v>
      </c>
      <c r="F588" s="20"/>
      <c r="G588" s="20"/>
      <c r="H588" s="10"/>
      <c r="L588" s="62" t="s">
        <v>10</v>
      </c>
    </row>
    <row r="589" spans="1:12" ht="18.75">
      <c r="A589" s="22" t="s">
        <v>11</v>
      </c>
      <c r="B589" s="46">
        <f>SUMPRODUCT(B585:E585,B588:E588)</f>
        <v>1.875</v>
      </c>
      <c r="C589" s="20"/>
      <c r="D589" s="5" t="s">
        <v>12</v>
      </c>
      <c r="E589" s="68" t="s">
        <v>35</v>
      </c>
      <c r="F589" s="20"/>
      <c r="G589" s="20"/>
      <c r="H589" s="10"/>
      <c r="L589" s="1">
        <f>L$31</f>
        <v>0</v>
      </c>
    </row>
    <row r="590" spans="1:12" ht="18.75">
      <c r="A590" s="22" t="s">
        <v>13</v>
      </c>
      <c r="B590" s="46">
        <f>SUMPRODUCT(B584:E584,B588:E588)-B589*B589</f>
        <v>1.109375</v>
      </c>
      <c r="C590" s="20"/>
      <c r="D590" s="5" t="s">
        <v>14</v>
      </c>
      <c r="E590" s="68" t="s">
        <v>35</v>
      </c>
      <c r="F590" s="20" t="s">
        <v>18</v>
      </c>
      <c r="G590" s="63" t="s">
        <v>35</v>
      </c>
      <c r="H590" s="10"/>
      <c r="L590" s="1">
        <f>L$32</f>
        <v>0</v>
      </c>
    </row>
    <row r="591" spans="1:12" ht="18.75">
      <c r="A591" s="22" t="s">
        <v>15</v>
      </c>
      <c r="B591" s="46">
        <f>SQRT(B590)</f>
        <v>1.0532687216470449</v>
      </c>
      <c r="C591" s="20"/>
      <c r="D591" s="5" t="s">
        <v>16</v>
      </c>
      <c r="E591" s="68" t="s">
        <v>35</v>
      </c>
      <c r="F591" s="20"/>
      <c r="G591" s="20"/>
      <c r="H591" s="10"/>
      <c r="L591" s="1">
        <f>L$33</f>
        <v>0</v>
      </c>
    </row>
    <row r="592" spans="1:12" ht="18.75">
      <c r="A592" s="22"/>
      <c r="B592" s="20"/>
      <c r="C592" s="20"/>
      <c r="D592" s="20"/>
      <c r="E592" s="20"/>
      <c r="F592" s="20"/>
      <c r="G592" s="20"/>
      <c r="H592" s="10"/>
      <c r="L592" s="1">
        <f>L$34</f>
        <v>0</v>
      </c>
    </row>
    <row r="593" spans="1:12" ht="18.75">
      <c r="A593" s="5"/>
      <c r="B593" s="7"/>
      <c r="C593" s="7"/>
      <c r="D593" s="7"/>
      <c r="E593" s="7"/>
      <c r="F593" s="7"/>
      <c r="G593" s="7"/>
      <c r="H593" s="10"/>
      <c r="L593" s="1">
        <f>L$35</f>
        <v>0</v>
      </c>
    </row>
    <row r="595" spans="1:12" ht="18.75">
      <c r="A595" s="15">
        <f>'Название и список группы'!A34</f>
        <v>33</v>
      </c>
      <c r="B595" s="67">
        <f>'Название и список группы'!B34</f>
        <v>0</v>
      </c>
      <c r="C595" s="67"/>
      <c r="D595" s="67"/>
      <c r="E595" s="67"/>
      <c r="F595" s="67"/>
      <c r="G595" s="67"/>
      <c r="H595" s="67"/>
      <c r="I595" s="67"/>
      <c r="J595" s="67"/>
      <c r="L595" s="1" t="str">
        <f>L$19</f>
        <v>Заполните только желтые поля!!!</v>
      </c>
    </row>
    <row r="596" spans="1:12">
      <c r="A596" s="18"/>
      <c r="B596" s="7" t="s">
        <v>20</v>
      </c>
      <c r="C596" s="21"/>
      <c r="D596" s="21"/>
      <c r="E596" s="7" t="s">
        <v>20</v>
      </c>
      <c r="F596" s="21"/>
      <c r="G596" s="8"/>
      <c r="H596" s="2"/>
      <c r="I596" s="2"/>
      <c r="J596" s="3" t="s">
        <v>0</v>
      </c>
      <c r="L596" s="1" t="str">
        <f>L$20</f>
        <v>10 серий бросков монеты</v>
      </c>
    </row>
    <row r="597" spans="1:12" ht="18.75">
      <c r="A597" s="25" t="s">
        <v>21</v>
      </c>
      <c r="B597" s="27"/>
      <c r="C597" s="20"/>
      <c r="D597" s="20" t="s">
        <v>22</v>
      </c>
      <c r="E597" s="63"/>
      <c r="F597" s="20"/>
      <c r="G597" s="7"/>
      <c r="H597" s="10"/>
      <c r="I597" s="10"/>
      <c r="J597" s="24">
        <f>IF(SUM(B597:B601)&gt;0,1,10^(-5))</f>
        <v>1.0000000000000001E-5</v>
      </c>
      <c r="L597" s="1" t="str">
        <f>L$21</f>
        <v>X — число бросков в серии из не более 4 бросков,</v>
      </c>
    </row>
    <row r="598" spans="1:12" ht="18.75">
      <c r="A598" s="25" t="s">
        <v>23</v>
      </c>
      <c r="B598" s="27"/>
      <c r="C598" s="20"/>
      <c r="D598" s="20" t="s">
        <v>24</v>
      </c>
      <c r="E598" s="63"/>
      <c r="F598" s="20"/>
      <c r="G598" s="7"/>
      <c r="H598" s="10"/>
      <c r="I598" s="10"/>
      <c r="L598" s="1" t="str">
        <f>L$22</f>
        <v>серия прекращается либо после 4-го броска,</v>
      </c>
    </row>
    <row r="599" spans="1:12" ht="18.75">
      <c r="A599" s="25" t="s">
        <v>25</v>
      </c>
      <c r="B599" s="27"/>
      <c r="C599" s="20"/>
      <c r="D599" s="20" t="s">
        <v>26</v>
      </c>
      <c r="E599" s="63"/>
      <c r="F599" s="20"/>
      <c r="G599" s="7"/>
      <c r="H599" s="10"/>
      <c r="I599" s="10"/>
      <c r="L599" s="1" t="str">
        <f>L$23</f>
        <v>либо после выпадения орла.</v>
      </c>
    </row>
    <row r="600" spans="1:12" ht="18.75">
      <c r="A600" s="25" t="s">
        <v>27</v>
      </c>
      <c r="B600" s="27"/>
      <c r="C600" s="20"/>
      <c r="D600" s="20" t="s">
        <v>28</v>
      </c>
      <c r="E600" s="63"/>
      <c r="F600" s="20"/>
      <c r="G600" s="7"/>
      <c r="H600" s="10"/>
      <c r="I600" s="11"/>
      <c r="L600" s="1">
        <f>L$24</f>
        <v>0</v>
      </c>
    </row>
    <row r="601" spans="1:12" ht="18.75">
      <c r="A601" s="26" t="s">
        <v>29</v>
      </c>
      <c r="B601" s="27"/>
      <c r="C601" s="20"/>
      <c r="D601" s="20" t="s">
        <v>30</v>
      </c>
      <c r="E601" s="63"/>
      <c r="F601" s="20"/>
      <c r="G601" s="7"/>
      <c r="H601" s="10"/>
      <c r="I601" s="11"/>
      <c r="L601" s="1" t="str">
        <f>L$25</f>
        <v>Сначала заполните столбец результатов</v>
      </c>
    </row>
    <row r="602" spans="1:12" ht="18.75">
      <c r="A602" s="18" t="s">
        <v>5</v>
      </c>
      <c r="B602" s="34">
        <f>B603*B603</f>
        <v>1</v>
      </c>
      <c r="C602" s="34">
        <f t="shared" ref="C602:E602" si="78">C603*C603</f>
        <v>4</v>
      </c>
      <c r="D602" s="34">
        <f t="shared" si="78"/>
        <v>9</v>
      </c>
      <c r="E602" s="34">
        <f t="shared" si="78"/>
        <v>16</v>
      </c>
      <c r="F602" s="20"/>
      <c r="G602" s="20"/>
      <c r="H602" s="10"/>
      <c r="L602" s="1" t="str">
        <f>L$26</f>
        <v>испытаний.</v>
      </c>
    </row>
    <row r="603" spans="1:12" ht="18.75">
      <c r="A603" s="30" t="s">
        <v>6</v>
      </c>
      <c r="B603" s="31">
        <v>1</v>
      </c>
      <c r="C603" s="31">
        <v>2</v>
      </c>
      <c r="D603" s="31">
        <v>3</v>
      </c>
      <c r="E603" s="32">
        <v>4</v>
      </c>
      <c r="F603" s="44"/>
      <c r="G603" s="20"/>
      <c r="H603" s="10"/>
      <c r="L603" s="1" t="str">
        <f>L$27</f>
        <v>Потом заполните строку частот n(X=xi) для всех</v>
      </c>
    </row>
    <row r="604" spans="1:12" ht="18.75">
      <c r="A604" s="33" t="s">
        <v>7</v>
      </c>
      <c r="B604" s="42"/>
      <c r="C604" s="42"/>
      <c r="D604" s="42"/>
      <c r="E604" s="43"/>
      <c r="F604" s="45">
        <f>SUM(B604:E604)</f>
        <v>0</v>
      </c>
      <c r="G604" s="40"/>
      <c r="H604" s="10"/>
      <c r="L604" s="1" t="str">
        <f>L$28</f>
        <v>значений xi от 1 до 4.</v>
      </c>
    </row>
    <row r="605" spans="1:12" ht="18.75">
      <c r="A605" s="19" t="s">
        <v>8</v>
      </c>
      <c r="B605" s="58">
        <f>IF($F604=0,0,B604/$F604)</f>
        <v>0</v>
      </c>
      <c r="C605" s="58">
        <f t="shared" ref="C605:E605" si="79">IF($F604=0,0,C604/$F604)</f>
        <v>0</v>
      </c>
      <c r="D605" s="58">
        <f t="shared" si="79"/>
        <v>0</v>
      </c>
      <c r="E605" s="58">
        <f t="shared" si="79"/>
        <v>0</v>
      </c>
      <c r="F605" s="41"/>
      <c r="G605" s="20"/>
      <c r="H605" s="10"/>
      <c r="L605" s="1">
        <f>L$29</f>
        <v>0</v>
      </c>
    </row>
    <row r="606" spans="1:12" ht="18.75">
      <c r="A606" s="52" t="s">
        <v>9</v>
      </c>
      <c r="B606" s="53">
        <v>0.5</v>
      </c>
      <c r="C606" s="53">
        <v>0.25</v>
      </c>
      <c r="D606" s="53">
        <v>0.125</v>
      </c>
      <c r="E606" s="54">
        <v>0.125</v>
      </c>
      <c r="F606" s="20"/>
      <c r="G606" s="20"/>
      <c r="H606" s="10"/>
      <c r="L606" s="62" t="s">
        <v>10</v>
      </c>
    </row>
    <row r="607" spans="1:12" ht="18.75">
      <c r="A607" s="22" t="s">
        <v>11</v>
      </c>
      <c r="B607" s="46">
        <f>SUMPRODUCT(B603:E603,B606:E606)</f>
        <v>1.875</v>
      </c>
      <c r="C607" s="20"/>
      <c r="D607" s="5" t="s">
        <v>12</v>
      </c>
      <c r="E607" s="68" t="s">
        <v>35</v>
      </c>
      <c r="F607" s="20"/>
      <c r="G607" s="20"/>
      <c r="H607" s="10"/>
      <c r="L607" s="1">
        <f>L$31</f>
        <v>0</v>
      </c>
    </row>
    <row r="608" spans="1:12" ht="18.75">
      <c r="A608" s="22" t="s">
        <v>13</v>
      </c>
      <c r="B608" s="46">
        <f>SUMPRODUCT(B602:E602,B606:E606)-B607*B607</f>
        <v>1.109375</v>
      </c>
      <c r="C608" s="20"/>
      <c r="D608" s="5" t="s">
        <v>14</v>
      </c>
      <c r="E608" s="68" t="s">
        <v>35</v>
      </c>
      <c r="F608" s="20" t="s">
        <v>18</v>
      </c>
      <c r="G608" s="63" t="s">
        <v>35</v>
      </c>
      <c r="H608" s="10"/>
      <c r="L608" s="1">
        <f>L$32</f>
        <v>0</v>
      </c>
    </row>
    <row r="609" spans="1:12" ht="18.75">
      <c r="A609" s="22" t="s">
        <v>15</v>
      </c>
      <c r="B609" s="46">
        <f>SQRT(B608)</f>
        <v>1.0532687216470449</v>
      </c>
      <c r="C609" s="20"/>
      <c r="D609" s="5" t="s">
        <v>16</v>
      </c>
      <c r="E609" s="68" t="s">
        <v>35</v>
      </c>
      <c r="F609" s="20"/>
      <c r="G609" s="20"/>
      <c r="H609" s="10"/>
      <c r="L609" s="1">
        <f>L$33</f>
        <v>0</v>
      </c>
    </row>
    <row r="610" spans="1:12" ht="18.75">
      <c r="A610" s="22"/>
      <c r="B610" s="20"/>
      <c r="C610" s="20"/>
      <c r="D610" s="20"/>
      <c r="E610" s="20"/>
      <c r="F610" s="20"/>
      <c r="G610" s="20"/>
      <c r="H610" s="10"/>
      <c r="L610" s="1">
        <f>L$34</f>
        <v>0</v>
      </c>
    </row>
    <row r="611" spans="1:12" ht="18.75">
      <c r="A611" s="5"/>
      <c r="B611" s="7"/>
      <c r="C611" s="7"/>
      <c r="D611" s="7"/>
      <c r="E611" s="7"/>
      <c r="F611" s="7"/>
      <c r="G611" s="7"/>
      <c r="H611" s="10"/>
      <c r="L611" s="1">
        <f>L$35</f>
        <v>0</v>
      </c>
    </row>
    <row r="613" spans="1:12" ht="18.75">
      <c r="A613" s="15">
        <f>'Название и список группы'!A35</f>
        <v>34</v>
      </c>
      <c r="B613" s="67">
        <f>'Название и список группы'!B35</f>
        <v>0</v>
      </c>
      <c r="C613" s="67"/>
      <c r="D613" s="67"/>
      <c r="E613" s="67"/>
      <c r="F613" s="67"/>
      <c r="G613" s="67"/>
      <c r="H613" s="67"/>
      <c r="I613" s="67"/>
      <c r="J613" s="67"/>
      <c r="L613" s="1" t="str">
        <f>L$19</f>
        <v>Заполните только желтые поля!!!</v>
      </c>
    </row>
    <row r="614" spans="1:12">
      <c r="A614" s="18"/>
      <c r="B614" s="7" t="s">
        <v>20</v>
      </c>
      <c r="C614" s="21"/>
      <c r="D614" s="21"/>
      <c r="E614" s="7" t="s">
        <v>20</v>
      </c>
      <c r="F614" s="21"/>
      <c r="G614" s="8"/>
      <c r="H614" s="2"/>
      <c r="I614" s="2"/>
      <c r="J614" s="3" t="s">
        <v>0</v>
      </c>
      <c r="L614" s="1" t="str">
        <f>L$20</f>
        <v>10 серий бросков монеты</v>
      </c>
    </row>
    <row r="615" spans="1:12" ht="18.75">
      <c r="A615" s="25" t="s">
        <v>21</v>
      </c>
      <c r="B615" s="27"/>
      <c r="C615" s="20"/>
      <c r="D615" s="20" t="s">
        <v>22</v>
      </c>
      <c r="E615" s="63"/>
      <c r="F615" s="20"/>
      <c r="G615" s="7"/>
      <c r="H615" s="10"/>
      <c r="I615" s="10"/>
      <c r="J615" s="24">
        <f>IF(SUM(B615:B619)&gt;0,1,10^(-5))</f>
        <v>1.0000000000000001E-5</v>
      </c>
      <c r="L615" s="1" t="str">
        <f>L$21</f>
        <v>X — число бросков в серии из не более 4 бросков,</v>
      </c>
    </row>
    <row r="616" spans="1:12" ht="18.75">
      <c r="A616" s="25" t="s">
        <v>23</v>
      </c>
      <c r="B616" s="27"/>
      <c r="C616" s="20"/>
      <c r="D616" s="20" t="s">
        <v>24</v>
      </c>
      <c r="E616" s="63"/>
      <c r="F616" s="20"/>
      <c r="G616" s="7"/>
      <c r="H616" s="10"/>
      <c r="I616" s="10"/>
      <c r="L616" s="1" t="str">
        <f>L$22</f>
        <v>серия прекращается либо после 4-го броска,</v>
      </c>
    </row>
    <row r="617" spans="1:12" ht="18.75">
      <c r="A617" s="25" t="s">
        <v>25</v>
      </c>
      <c r="B617" s="27"/>
      <c r="C617" s="20"/>
      <c r="D617" s="20" t="s">
        <v>26</v>
      </c>
      <c r="E617" s="63"/>
      <c r="F617" s="20"/>
      <c r="G617" s="7"/>
      <c r="H617" s="10"/>
      <c r="I617" s="10"/>
      <c r="L617" s="1" t="str">
        <f>L$23</f>
        <v>либо после выпадения орла.</v>
      </c>
    </row>
    <row r="618" spans="1:12" ht="18.75">
      <c r="A618" s="25" t="s">
        <v>27</v>
      </c>
      <c r="B618" s="27"/>
      <c r="C618" s="20"/>
      <c r="D618" s="20" t="s">
        <v>28</v>
      </c>
      <c r="E618" s="63"/>
      <c r="F618" s="20"/>
      <c r="G618" s="7"/>
      <c r="H618" s="10"/>
      <c r="I618" s="11"/>
      <c r="L618" s="1">
        <f>L$24</f>
        <v>0</v>
      </c>
    </row>
    <row r="619" spans="1:12" ht="18.75">
      <c r="A619" s="26" t="s">
        <v>29</v>
      </c>
      <c r="B619" s="27"/>
      <c r="C619" s="20"/>
      <c r="D619" s="20" t="s">
        <v>30</v>
      </c>
      <c r="E619" s="63"/>
      <c r="F619" s="20"/>
      <c r="G619" s="7"/>
      <c r="H619" s="10"/>
      <c r="I619" s="11"/>
      <c r="L619" s="1" t="str">
        <f>L$25</f>
        <v>Сначала заполните столбец результатов</v>
      </c>
    </row>
    <row r="620" spans="1:12" ht="18.75">
      <c r="A620" s="18" t="s">
        <v>5</v>
      </c>
      <c r="B620" s="34">
        <f>B621*B621</f>
        <v>1</v>
      </c>
      <c r="C620" s="34">
        <f t="shared" ref="C620:E620" si="80">C621*C621</f>
        <v>4</v>
      </c>
      <c r="D620" s="34">
        <f t="shared" si="80"/>
        <v>9</v>
      </c>
      <c r="E620" s="34">
        <f t="shared" si="80"/>
        <v>16</v>
      </c>
      <c r="F620" s="20"/>
      <c r="G620" s="20"/>
      <c r="H620" s="10"/>
      <c r="L620" s="1" t="str">
        <f>L$26</f>
        <v>испытаний.</v>
      </c>
    </row>
    <row r="621" spans="1:12" ht="18.75">
      <c r="A621" s="30" t="s">
        <v>6</v>
      </c>
      <c r="B621" s="31">
        <v>1</v>
      </c>
      <c r="C621" s="31">
        <v>2</v>
      </c>
      <c r="D621" s="31">
        <v>3</v>
      </c>
      <c r="E621" s="32">
        <v>4</v>
      </c>
      <c r="F621" s="44"/>
      <c r="G621" s="20"/>
      <c r="H621" s="10"/>
      <c r="L621" s="1" t="str">
        <f>L$27</f>
        <v>Потом заполните строку частот n(X=xi) для всех</v>
      </c>
    </row>
    <row r="622" spans="1:12" ht="18.75">
      <c r="A622" s="33" t="s">
        <v>7</v>
      </c>
      <c r="B622" s="42"/>
      <c r="C622" s="42"/>
      <c r="D622" s="42"/>
      <c r="E622" s="43"/>
      <c r="F622" s="45">
        <f>SUM(B622:E622)</f>
        <v>0</v>
      </c>
      <c r="G622" s="40"/>
      <c r="H622" s="10"/>
      <c r="L622" s="1" t="str">
        <f>L$28</f>
        <v>значений xi от 1 до 4.</v>
      </c>
    </row>
    <row r="623" spans="1:12" ht="18.75">
      <c r="A623" s="19" t="s">
        <v>8</v>
      </c>
      <c r="B623" s="58">
        <f>IF($F622=0,0,B622/$F622)</f>
        <v>0</v>
      </c>
      <c r="C623" s="58">
        <f t="shared" ref="C623:E623" si="81">IF($F622=0,0,C622/$F622)</f>
        <v>0</v>
      </c>
      <c r="D623" s="58">
        <f t="shared" si="81"/>
        <v>0</v>
      </c>
      <c r="E623" s="58">
        <f t="shared" si="81"/>
        <v>0</v>
      </c>
      <c r="F623" s="41"/>
      <c r="G623" s="20"/>
      <c r="H623" s="10"/>
      <c r="L623" s="1">
        <f>L$29</f>
        <v>0</v>
      </c>
    </row>
    <row r="624" spans="1:12" ht="18.75">
      <c r="A624" s="52" t="s">
        <v>9</v>
      </c>
      <c r="B624" s="53">
        <v>0.5</v>
      </c>
      <c r="C624" s="53">
        <v>0.25</v>
      </c>
      <c r="D624" s="53">
        <v>0.125</v>
      </c>
      <c r="E624" s="54">
        <v>0.125</v>
      </c>
      <c r="F624" s="20"/>
      <c r="G624" s="20"/>
      <c r="H624" s="10"/>
      <c r="L624" s="62" t="s">
        <v>10</v>
      </c>
    </row>
    <row r="625" spans="1:12" ht="18.75">
      <c r="A625" s="22" t="s">
        <v>11</v>
      </c>
      <c r="B625" s="46">
        <f>SUMPRODUCT(B621:E621,B624:E624)</f>
        <v>1.875</v>
      </c>
      <c r="C625" s="20"/>
      <c r="D625" s="5" t="s">
        <v>12</v>
      </c>
      <c r="E625" s="68" t="s">
        <v>35</v>
      </c>
      <c r="F625" s="20"/>
      <c r="G625" s="20"/>
      <c r="H625" s="10"/>
      <c r="L625" s="1">
        <f>L$31</f>
        <v>0</v>
      </c>
    </row>
    <row r="626" spans="1:12" ht="18.75">
      <c r="A626" s="22" t="s">
        <v>13</v>
      </c>
      <c r="B626" s="46">
        <f>SUMPRODUCT(B620:E620,B624:E624)-B625*B625</f>
        <v>1.109375</v>
      </c>
      <c r="C626" s="20"/>
      <c r="D626" s="5" t="s">
        <v>14</v>
      </c>
      <c r="E626" s="68" t="s">
        <v>35</v>
      </c>
      <c r="F626" s="20" t="s">
        <v>18</v>
      </c>
      <c r="G626" s="63" t="s">
        <v>35</v>
      </c>
      <c r="H626" s="10"/>
      <c r="L626" s="1">
        <f>L$32</f>
        <v>0</v>
      </c>
    </row>
    <row r="627" spans="1:12" ht="18.75">
      <c r="A627" s="22" t="s">
        <v>15</v>
      </c>
      <c r="B627" s="46">
        <f>SQRT(B626)</f>
        <v>1.0532687216470449</v>
      </c>
      <c r="C627" s="20"/>
      <c r="D627" s="5" t="s">
        <v>16</v>
      </c>
      <c r="E627" s="68" t="s">
        <v>35</v>
      </c>
      <c r="F627" s="20"/>
      <c r="G627" s="20"/>
      <c r="H627" s="10"/>
      <c r="L627" s="1">
        <f>L$33</f>
        <v>0</v>
      </c>
    </row>
    <row r="628" spans="1:12" ht="18.75">
      <c r="A628" s="22"/>
      <c r="B628" s="20"/>
      <c r="C628" s="20"/>
      <c r="D628" s="20"/>
      <c r="E628" s="20"/>
      <c r="F628" s="20"/>
      <c r="G628" s="20"/>
      <c r="H628" s="10"/>
      <c r="L628" s="1">
        <f>L$34</f>
        <v>0</v>
      </c>
    </row>
    <row r="629" spans="1:12" ht="18.75">
      <c r="A629" s="5"/>
      <c r="B629" s="7"/>
      <c r="C629" s="7"/>
      <c r="D629" s="7"/>
      <c r="E629" s="7"/>
      <c r="F629" s="7"/>
      <c r="G629" s="7"/>
      <c r="H629" s="10"/>
      <c r="L629" s="1">
        <f>L$35</f>
        <v>0</v>
      </c>
    </row>
    <row r="631" spans="1:12" ht="18.75">
      <c r="A631" s="15">
        <f>'Название и список группы'!A36</f>
        <v>35</v>
      </c>
      <c r="B631" s="67">
        <f>'Название и список группы'!B36</f>
        <v>0</v>
      </c>
      <c r="C631" s="67"/>
      <c r="D631" s="67"/>
      <c r="E631" s="67"/>
      <c r="F631" s="67"/>
      <c r="G631" s="67"/>
      <c r="H631" s="67"/>
      <c r="I631" s="67"/>
      <c r="J631" s="67"/>
      <c r="L631" s="1" t="str">
        <f>L$19</f>
        <v>Заполните только желтые поля!!!</v>
      </c>
    </row>
    <row r="632" spans="1:12">
      <c r="A632" s="18"/>
      <c r="B632" s="7" t="s">
        <v>20</v>
      </c>
      <c r="C632" s="21"/>
      <c r="D632" s="21"/>
      <c r="E632" s="7" t="s">
        <v>20</v>
      </c>
      <c r="F632" s="21"/>
      <c r="G632" s="8"/>
      <c r="H632" s="2"/>
      <c r="I632" s="2"/>
      <c r="J632" s="3" t="s">
        <v>0</v>
      </c>
      <c r="L632" s="1" t="str">
        <f>L$20</f>
        <v>10 серий бросков монеты</v>
      </c>
    </row>
    <row r="633" spans="1:12" ht="18.75">
      <c r="A633" s="25" t="s">
        <v>21</v>
      </c>
      <c r="B633" s="27"/>
      <c r="C633" s="20"/>
      <c r="D633" s="20" t="s">
        <v>22</v>
      </c>
      <c r="E633" s="63"/>
      <c r="F633" s="20"/>
      <c r="G633" s="7"/>
      <c r="H633" s="10"/>
      <c r="I633" s="10"/>
      <c r="J633" s="24">
        <f>IF(SUM(B633:B637)&gt;0,1,10^(-5))</f>
        <v>1.0000000000000001E-5</v>
      </c>
      <c r="L633" s="1" t="str">
        <f>L$21</f>
        <v>X — число бросков в серии из не более 4 бросков,</v>
      </c>
    </row>
    <row r="634" spans="1:12" ht="18.75">
      <c r="A634" s="25" t="s">
        <v>23</v>
      </c>
      <c r="B634" s="27"/>
      <c r="C634" s="20"/>
      <c r="D634" s="20" t="s">
        <v>24</v>
      </c>
      <c r="E634" s="63"/>
      <c r="F634" s="20"/>
      <c r="G634" s="7"/>
      <c r="H634" s="10"/>
      <c r="I634" s="10"/>
      <c r="L634" s="1" t="str">
        <f>L$22</f>
        <v>серия прекращается либо после 4-го броска,</v>
      </c>
    </row>
    <row r="635" spans="1:12" ht="18.75">
      <c r="A635" s="25" t="s">
        <v>25</v>
      </c>
      <c r="B635" s="27"/>
      <c r="C635" s="20"/>
      <c r="D635" s="20" t="s">
        <v>26</v>
      </c>
      <c r="E635" s="63"/>
      <c r="F635" s="20"/>
      <c r="G635" s="7"/>
      <c r="H635" s="10"/>
      <c r="I635" s="10"/>
      <c r="L635" s="1" t="str">
        <f>L$23</f>
        <v>либо после выпадения орла.</v>
      </c>
    </row>
    <row r="636" spans="1:12" ht="18.75">
      <c r="A636" s="25" t="s">
        <v>27</v>
      </c>
      <c r="B636" s="27"/>
      <c r="C636" s="20"/>
      <c r="D636" s="20" t="s">
        <v>28</v>
      </c>
      <c r="E636" s="63"/>
      <c r="F636" s="20"/>
      <c r="G636" s="7"/>
      <c r="H636" s="10"/>
      <c r="I636" s="11"/>
      <c r="L636" s="1">
        <f>L$24</f>
        <v>0</v>
      </c>
    </row>
    <row r="637" spans="1:12" ht="18.75">
      <c r="A637" s="26" t="s">
        <v>29</v>
      </c>
      <c r="B637" s="27"/>
      <c r="C637" s="20"/>
      <c r="D637" s="20" t="s">
        <v>30</v>
      </c>
      <c r="E637" s="63"/>
      <c r="F637" s="20"/>
      <c r="G637" s="7"/>
      <c r="H637" s="10"/>
      <c r="I637" s="11"/>
      <c r="L637" s="1" t="str">
        <f>L$25</f>
        <v>Сначала заполните столбец результатов</v>
      </c>
    </row>
    <row r="638" spans="1:12" ht="18.75">
      <c r="A638" s="18" t="s">
        <v>5</v>
      </c>
      <c r="B638" s="34">
        <f>B639*B639</f>
        <v>1</v>
      </c>
      <c r="C638" s="34">
        <f t="shared" ref="C638:E638" si="82">C639*C639</f>
        <v>4</v>
      </c>
      <c r="D638" s="34">
        <f t="shared" si="82"/>
        <v>9</v>
      </c>
      <c r="E638" s="34">
        <f t="shared" si="82"/>
        <v>16</v>
      </c>
      <c r="F638" s="20"/>
      <c r="G638" s="20"/>
      <c r="H638" s="10"/>
      <c r="L638" s="1" t="str">
        <f>L$26</f>
        <v>испытаний.</v>
      </c>
    </row>
    <row r="639" spans="1:12" ht="18.75">
      <c r="A639" s="30" t="s">
        <v>6</v>
      </c>
      <c r="B639" s="31">
        <v>1</v>
      </c>
      <c r="C639" s="31">
        <v>2</v>
      </c>
      <c r="D639" s="31">
        <v>3</v>
      </c>
      <c r="E639" s="32">
        <v>4</v>
      </c>
      <c r="F639" s="44"/>
      <c r="G639" s="20"/>
      <c r="H639" s="10"/>
      <c r="L639" s="1" t="str">
        <f>L$27</f>
        <v>Потом заполните строку частот n(X=xi) для всех</v>
      </c>
    </row>
    <row r="640" spans="1:12" ht="18.75">
      <c r="A640" s="33" t="s">
        <v>7</v>
      </c>
      <c r="B640" s="42"/>
      <c r="C640" s="42"/>
      <c r="D640" s="42"/>
      <c r="E640" s="43"/>
      <c r="F640" s="45">
        <f>SUM(B640:E640)</f>
        <v>0</v>
      </c>
      <c r="G640" s="40"/>
      <c r="H640" s="10"/>
      <c r="L640" s="1" t="str">
        <f>L$28</f>
        <v>значений xi от 1 до 4.</v>
      </c>
    </row>
    <row r="641" spans="1:12" ht="18.75">
      <c r="A641" s="19" t="s">
        <v>8</v>
      </c>
      <c r="B641" s="58">
        <f>IF($F640=0,0,B640/$F640)</f>
        <v>0</v>
      </c>
      <c r="C641" s="58">
        <f t="shared" ref="C641:E641" si="83">IF($F640=0,0,C640/$F640)</f>
        <v>0</v>
      </c>
      <c r="D641" s="58">
        <f t="shared" si="83"/>
        <v>0</v>
      </c>
      <c r="E641" s="58">
        <f t="shared" si="83"/>
        <v>0</v>
      </c>
      <c r="F641" s="41"/>
      <c r="G641" s="20"/>
      <c r="H641" s="10"/>
      <c r="L641" s="1">
        <f>L$29</f>
        <v>0</v>
      </c>
    </row>
    <row r="642" spans="1:12" ht="18.75">
      <c r="A642" s="52" t="s">
        <v>9</v>
      </c>
      <c r="B642" s="53">
        <v>0.5</v>
      </c>
      <c r="C642" s="53">
        <v>0.25</v>
      </c>
      <c r="D642" s="53">
        <v>0.125</v>
      </c>
      <c r="E642" s="54">
        <v>0.125</v>
      </c>
      <c r="F642" s="20"/>
      <c r="G642" s="20"/>
      <c r="H642" s="10"/>
      <c r="L642" s="62" t="s">
        <v>10</v>
      </c>
    </row>
    <row r="643" spans="1:12" ht="18.75">
      <c r="A643" s="22" t="s">
        <v>11</v>
      </c>
      <c r="B643" s="46">
        <f>SUMPRODUCT(B639:E639,B642:E642)</f>
        <v>1.875</v>
      </c>
      <c r="C643" s="20"/>
      <c r="D643" s="5" t="s">
        <v>12</v>
      </c>
      <c r="E643" s="68" t="s">
        <v>35</v>
      </c>
      <c r="F643" s="20"/>
      <c r="G643" s="20"/>
      <c r="H643" s="10"/>
      <c r="L643" s="1">
        <f>L$31</f>
        <v>0</v>
      </c>
    </row>
    <row r="644" spans="1:12" ht="18.75">
      <c r="A644" s="22" t="s">
        <v>13</v>
      </c>
      <c r="B644" s="46">
        <f>SUMPRODUCT(B638:E638,B642:E642)-B643*B643</f>
        <v>1.109375</v>
      </c>
      <c r="C644" s="20"/>
      <c r="D644" s="5" t="s">
        <v>14</v>
      </c>
      <c r="E644" s="68" t="s">
        <v>35</v>
      </c>
      <c r="F644" s="20" t="s">
        <v>18</v>
      </c>
      <c r="G644" s="63" t="s">
        <v>35</v>
      </c>
      <c r="H644" s="10"/>
      <c r="L644" s="1">
        <f>L$32</f>
        <v>0</v>
      </c>
    </row>
    <row r="645" spans="1:12" ht="18.75">
      <c r="A645" s="22" t="s">
        <v>15</v>
      </c>
      <c r="B645" s="46">
        <f>SQRT(B644)</f>
        <v>1.0532687216470449</v>
      </c>
      <c r="C645" s="20"/>
      <c r="D645" s="5" t="s">
        <v>16</v>
      </c>
      <c r="E645" s="68" t="s">
        <v>35</v>
      </c>
      <c r="F645" s="20"/>
      <c r="G645" s="20"/>
      <c r="H645" s="10"/>
      <c r="L645" s="1">
        <f>L$33</f>
        <v>0</v>
      </c>
    </row>
    <row r="646" spans="1:12" ht="18.75">
      <c r="A646" s="22"/>
      <c r="B646" s="20"/>
      <c r="C646" s="20"/>
      <c r="D646" s="20"/>
      <c r="E646" s="20"/>
      <c r="F646" s="20"/>
      <c r="G646" s="20"/>
      <c r="H646" s="10"/>
      <c r="L646" s="1">
        <f>L$34</f>
        <v>0</v>
      </c>
    </row>
    <row r="647" spans="1:12" ht="18.75">
      <c r="A647" s="5"/>
      <c r="B647" s="7"/>
      <c r="C647" s="7"/>
      <c r="D647" s="7"/>
      <c r="E647" s="7"/>
      <c r="F647" s="7"/>
      <c r="G647" s="7"/>
      <c r="H647" s="10"/>
      <c r="L647" s="1">
        <f>L$35</f>
        <v>0</v>
      </c>
    </row>
    <row r="649" spans="1:12" ht="18.75">
      <c r="A649" s="15">
        <f>'Название и список группы'!A37</f>
        <v>36</v>
      </c>
      <c r="B649" s="67">
        <f>'Название и список группы'!B37</f>
        <v>0</v>
      </c>
      <c r="C649" s="67"/>
      <c r="D649" s="67"/>
      <c r="E649" s="67"/>
      <c r="F649" s="67"/>
      <c r="G649" s="67"/>
      <c r="H649" s="67"/>
      <c r="I649" s="67"/>
      <c r="J649" s="67"/>
      <c r="L649" s="1" t="str">
        <f>L$19</f>
        <v>Заполните только желтые поля!!!</v>
      </c>
    </row>
    <row r="650" spans="1:12">
      <c r="A650" s="18"/>
      <c r="B650" s="7" t="s">
        <v>20</v>
      </c>
      <c r="C650" s="21"/>
      <c r="D650" s="21"/>
      <c r="E650" s="7" t="s">
        <v>20</v>
      </c>
      <c r="F650" s="21"/>
      <c r="G650" s="8"/>
      <c r="H650" s="2"/>
      <c r="I650" s="2"/>
      <c r="J650" s="3" t="s">
        <v>0</v>
      </c>
      <c r="L650" s="1" t="str">
        <f>L$20</f>
        <v>10 серий бросков монеты</v>
      </c>
    </row>
    <row r="651" spans="1:12" ht="18.75">
      <c r="A651" s="25" t="s">
        <v>21</v>
      </c>
      <c r="B651" s="27"/>
      <c r="C651" s="20"/>
      <c r="D651" s="20" t="s">
        <v>22</v>
      </c>
      <c r="E651" s="63"/>
      <c r="F651" s="20"/>
      <c r="G651" s="7"/>
      <c r="H651" s="10"/>
      <c r="I651" s="10"/>
      <c r="J651" s="24">
        <f>IF(SUM(B651:B655)&gt;0,1,10^(-5))</f>
        <v>1.0000000000000001E-5</v>
      </c>
      <c r="L651" s="1" t="str">
        <f>L$21</f>
        <v>X — число бросков в серии из не более 4 бросков,</v>
      </c>
    </row>
    <row r="652" spans="1:12" ht="18.75">
      <c r="A652" s="25" t="s">
        <v>23</v>
      </c>
      <c r="B652" s="27"/>
      <c r="C652" s="20"/>
      <c r="D652" s="20" t="s">
        <v>24</v>
      </c>
      <c r="E652" s="63"/>
      <c r="F652" s="20"/>
      <c r="G652" s="7"/>
      <c r="H652" s="10"/>
      <c r="I652" s="10"/>
      <c r="L652" s="1" t="str">
        <f>L$22</f>
        <v>серия прекращается либо после 4-го броска,</v>
      </c>
    </row>
    <row r="653" spans="1:12" ht="18.75">
      <c r="A653" s="25" t="s">
        <v>25</v>
      </c>
      <c r="B653" s="27"/>
      <c r="C653" s="20"/>
      <c r="D653" s="20" t="s">
        <v>26</v>
      </c>
      <c r="E653" s="63"/>
      <c r="F653" s="20"/>
      <c r="G653" s="7"/>
      <c r="H653" s="10"/>
      <c r="I653" s="10"/>
      <c r="L653" s="1" t="str">
        <f>L$23</f>
        <v>либо после выпадения орла.</v>
      </c>
    </row>
    <row r="654" spans="1:12" ht="18.75">
      <c r="A654" s="25" t="s">
        <v>27</v>
      </c>
      <c r="B654" s="27"/>
      <c r="C654" s="20"/>
      <c r="D654" s="20" t="s">
        <v>28</v>
      </c>
      <c r="E654" s="63"/>
      <c r="F654" s="20"/>
      <c r="G654" s="7"/>
      <c r="H654" s="10"/>
      <c r="I654" s="11"/>
      <c r="L654" s="1">
        <f>L$24</f>
        <v>0</v>
      </c>
    </row>
    <row r="655" spans="1:12" ht="18.75">
      <c r="A655" s="26" t="s">
        <v>29</v>
      </c>
      <c r="B655" s="27"/>
      <c r="C655" s="20"/>
      <c r="D655" s="20" t="s">
        <v>30</v>
      </c>
      <c r="E655" s="63"/>
      <c r="F655" s="20"/>
      <c r="G655" s="7"/>
      <c r="H655" s="10"/>
      <c r="I655" s="11"/>
      <c r="L655" s="1" t="str">
        <f>L$25</f>
        <v>Сначала заполните столбец результатов</v>
      </c>
    </row>
    <row r="656" spans="1:12" ht="18.75">
      <c r="A656" s="18" t="s">
        <v>5</v>
      </c>
      <c r="B656" s="34">
        <f>B657*B657</f>
        <v>1</v>
      </c>
      <c r="C656" s="34">
        <f t="shared" ref="C656:E656" si="84">C657*C657</f>
        <v>4</v>
      </c>
      <c r="D656" s="34">
        <f t="shared" si="84"/>
        <v>9</v>
      </c>
      <c r="E656" s="34">
        <f t="shared" si="84"/>
        <v>16</v>
      </c>
      <c r="F656" s="20"/>
      <c r="G656" s="20"/>
      <c r="H656" s="10"/>
      <c r="L656" s="1" t="str">
        <f>L$26</f>
        <v>испытаний.</v>
      </c>
    </row>
    <row r="657" spans="1:12" ht="18.75">
      <c r="A657" s="30" t="s">
        <v>6</v>
      </c>
      <c r="B657" s="31">
        <v>1</v>
      </c>
      <c r="C657" s="31">
        <v>2</v>
      </c>
      <c r="D657" s="31">
        <v>3</v>
      </c>
      <c r="E657" s="32">
        <v>4</v>
      </c>
      <c r="F657" s="44"/>
      <c r="G657" s="20"/>
      <c r="H657" s="10"/>
      <c r="L657" s="1" t="str">
        <f>L$27</f>
        <v>Потом заполните строку частот n(X=xi) для всех</v>
      </c>
    </row>
    <row r="658" spans="1:12" ht="18.75">
      <c r="A658" s="33" t="s">
        <v>7</v>
      </c>
      <c r="B658" s="42"/>
      <c r="C658" s="42"/>
      <c r="D658" s="42"/>
      <c r="E658" s="43"/>
      <c r="F658" s="45">
        <f>SUM(B658:E658)</f>
        <v>0</v>
      </c>
      <c r="G658" s="40"/>
      <c r="H658" s="10"/>
      <c r="L658" s="1" t="str">
        <f>L$28</f>
        <v>значений xi от 1 до 4.</v>
      </c>
    </row>
    <row r="659" spans="1:12" ht="18.75">
      <c r="A659" s="19" t="s">
        <v>8</v>
      </c>
      <c r="B659" s="58">
        <f>IF($F658=0,0,B658/$F658)</f>
        <v>0</v>
      </c>
      <c r="C659" s="58">
        <f t="shared" ref="C659:E659" si="85">IF($F658=0,0,C658/$F658)</f>
        <v>0</v>
      </c>
      <c r="D659" s="58">
        <f t="shared" si="85"/>
        <v>0</v>
      </c>
      <c r="E659" s="58">
        <f t="shared" si="85"/>
        <v>0</v>
      </c>
      <c r="F659" s="41"/>
      <c r="G659" s="20"/>
      <c r="H659" s="10"/>
      <c r="L659" s="1">
        <f>L$29</f>
        <v>0</v>
      </c>
    </row>
    <row r="660" spans="1:12" ht="18.75">
      <c r="A660" s="52" t="s">
        <v>9</v>
      </c>
      <c r="B660" s="53">
        <v>0.5</v>
      </c>
      <c r="C660" s="53">
        <v>0.25</v>
      </c>
      <c r="D660" s="53">
        <v>0.125</v>
      </c>
      <c r="E660" s="54">
        <v>0.125</v>
      </c>
      <c r="F660" s="20"/>
      <c r="G660" s="20"/>
      <c r="H660" s="10"/>
      <c r="L660" s="62" t="s">
        <v>10</v>
      </c>
    </row>
    <row r="661" spans="1:12" ht="18.75">
      <c r="A661" s="22" t="s">
        <v>11</v>
      </c>
      <c r="B661" s="46">
        <f>SUMPRODUCT(B657:E657,B660:E660)</f>
        <v>1.875</v>
      </c>
      <c r="C661" s="20"/>
      <c r="D661" s="5" t="s">
        <v>12</v>
      </c>
      <c r="E661" s="68" t="s">
        <v>35</v>
      </c>
      <c r="F661" s="20"/>
      <c r="G661" s="20"/>
      <c r="H661" s="10"/>
      <c r="L661" s="1">
        <f>L$31</f>
        <v>0</v>
      </c>
    </row>
    <row r="662" spans="1:12" ht="18.75">
      <c r="A662" s="22" t="s">
        <v>13</v>
      </c>
      <c r="B662" s="46">
        <f>SUMPRODUCT(B656:E656,B660:E660)-B661*B661</f>
        <v>1.109375</v>
      </c>
      <c r="C662" s="20"/>
      <c r="D662" s="5" t="s">
        <v>14</v>
      </c>
      <c r="E662" s="68" t="s">
        <v>35</v>
      </c>
      <c r="F662" s="20" t="s">
        <v>18</v>
      </c>
      <c r="G662" s="63" t="s">
        <v>35</v>
      </c>
      <c r="H662" s="10"/>
      <c r="L662" s="1">
        <f>L$32</f>
        <v>0</v>
      </c>
    </row>
    <row r="663" spans="1:12" ht="18.75">
      <c r="A663" s="22" t="s">
        <v>15</v>
      </c>
      <c r="B663" s="46">
        <f>SQRT(B662)</f>
        <v>1.0532687216470449</v>
      </c>
      <c r="C663" s="20"/>
      <c r="D663" s="5" t="s">
        <v>16</v>
      </c>
      <c r="E663" s="68" t="s">
        <v>35</v>
      </c>
      <c r="F663" s="20"/>
      <c r="G663" s="20"/>
      <c r="H663" s="10"/>
      <c r="L663" s="1">
        <f>L$33</f>
        <v>0</v>
      </c>
    </row>
    <row r="664" spans="1:12" ht="18.75">
      <c r="A664" s="22"/>
      <c r="B664" s="20"/>
      <c r="C664" s="20"/>
      <c r="D664" s="20"/>
      <c r="E664" s="20"/>
      <c r="F664" s="20"/>
      <c r="G664" s="20"/>
      <c r="H664" s="10"/>
      <c r="L664" s="1">
        <f>L$34</f>
        <v>0</v>
      </c>
    </row>
    <row r="665" spans="1:12" ht="18.75">
      <c r="A665" s="5"/>
      <c r="B665" s="7"/>
      <c r="C665" s="7"/>
      <c r="D665" s="7"/>
      <c r="E665" s="7"/>
      <c r="F665" s="7"/>
      <c r="G665" s="7"/>
      <c r="H665" s="10"/>
      <c r="L665" s="1">
        <f>L$35</f>
        <v>0</v>
      </c>
    </row>
    <row r="667" spans="1:12" ht="18.75">
      <c r="A667" s="15">
        <f>'Название и список группы'!A38</f>
        <v>36</v>
      </c>
      <c r="B667" s="67">
        <f>'Название и список группы'!B38</f>
        <v>0</v>
      </c>
      <c r="C667" s="67"/>
      <c r="D667" s="67"/>
      <c r="E667" s="67"/>
      <c r="F667" s="67"/>
      <c r="G667" s="67"/>
      <c r="H667" s="67"/>
      <c r="I667" s="67"/>
      <c r="J667" s="67"/>
      <c r="L667" s="1" t="str">
        <f>L$19</f>
        <v>Заполните только желтые поля!!!</v>
      </c>
    </row>
    <row r="668" spans="1:12">
      <c r="A668" s="18"/>
      <c r="B668" s="7" t="s">
        <v>20</v>
      </c>
      <c r="C668" s="21"/>
      <c r="D668" s="21"/>
      <c r="E668" s="7" t="s">
        <v>20</v>
      </c>
      <c r="F668" s="21"/>
      <c r="G668" s="8"/>
      <c r="H668" s="2"/>
      <c r="I668" s="2"/>
      <c r="J668" s="3" t="s">
        <v>0</v>
      </c>
      <c r="L668" s="1" t="str">
        <f>L$20</f>
        <v>10 серий бросков монеты</v>
      </c>
    </row>
    <row r="669" spans="1:12" ht="18.75">
      <c r="A669" s="25" t="s">
        <v>21</v>
      </c>
      <c r="B669" s="27"/>
      <c r="C669" s="20"/>
      <c r="D669" s="20" t="s">
        <v>22</v>
      </c>
      <c r="E669" s="63"/>
      <c r="F669" s="20"/>
      <c r="G669" s="7"/>
      <c r="H669" s="10"/>
      <c r="I669" s="10"/>
      <c r="J669" s="24">
        <f>IF(SUM(B669:B673)&gt;0,1,10^(-5))</f>
        <v>1.0000000000000001E-5</v>
      </c>
      <c r="L669" s="1" t="str">
        <f>L$21</f>
        <v>X — число бросков в серии из не более 4 бросков,</v>
      </c>
    </row>
    <row r="670" spans="1:12" ht="18.75">
      <c r="A670" s="25" t="s">
        <v>23</v>
      </c>
      <c r="B670" s="27"/>
      <c r="C670" s="20"/>
      <c r="D670" s="20" t="s">
        <v>24</v>
      </c>
      <c r="E670" s="63"/>
      <c r="F670" s="20"/>
      <c r="G670" s="7"/>
      <c r="H670" s="10"/>
      <c r="I670" s="10"/>
      <c r="L670" s="1" t="str">
        <f>L$22</f>
        <v>серия прекращается либо после 4-го броска,</v>
      </c>
    </row>
    <row r="671" spans="1:12" ht="18.75">
      <c r="A671" s="25" t="s">
        <v>25</v>
      </c>
      <c r="B671" s="27"/>
      <c r="C671" s="20"/>
      <c r="D671" s="20" t="s">
        <v>26</v>
      </c>
      <c r="E671" s="63"/>
      <c r="F671" s="20"/>
      <c r="G671" s="7"/>
      <c r="H671" s="10"/>
      <c r="I671" s="10"/>
      <c r="L671" s="1" t="str">
        <f>L$23</f>
        <v>либо после выпадения орла.</v>
      </c>
    </row>
    <row r="672" spans="1:12" ht="18.75">
      <c r="A672" s="25" t="s">
        <v>27</v>
      </c>
      <c r="B672" s="27"/>
      <c r="C672" s="20"/>
      <c r="D672" s="20" t="s">
        <v>28</v>
      </c>
      <c r="E672" s="63"/>
      <c r="F672" s="20"/>
      <c r="G672" s="7"/>
      <c r="H672" s="10"/>
      <c r="I672" s="11"/>
      <c r="L672" s="1">
        <f>L$24</f>
        <v>0</v>
      </c>
    </row>
    <row r="673" spans="1:12" ht="18.75">
      <c r="A673" s="26" t="s">
        <v>29</v>
      </c>
      <c r="B673" s="27"/>
      <c r="C673" s="20"/>
      <c r="D673" s="20" t="s">
        <v>30</v>
      </c>
      <c r="E673" s="63"/>
      <c r="F673" s="20"/>
      <c r="G673" s="7"/>
      <c r="H673" s="10"/>
      <c r="I673" s="11"/>
      <c r="L673" s="1" t="str">
        <f>L$25</f>
        <v>Сначала заполните столбец результатов</v>
      </c>
    </row>
    <row r="674" spans="1:12" ht="18.75">
      <c r="A674" s="18" t="s">
        <v>5</v>
      </c>
      <c r="B674" s="34">
        <f>B675*B675</f>
        <v>1</v>
      </c>
      <c r="C674" s="34">
        <f t="shared" ref="C674:E674" si="86">C675*C675</f>
        <v>4</v>
      </c>
      <c r="D674" s="34">
        <f t="shared" si="86"/>
        <v>9</v>
      </c>
      <c r="E674" s="34">
        <f t="shared" si="86"/>
        <v>16</v>
      </c>
      <c r="F674" s="20"/>
      <c r="G674" s="20"/>
      <c r="H674" s="10"/>
      <c r="L674" s="1" t="str">
        <f>L$26</f>
        <v>испытаний.</v>
      </c>
    </row>
    <row r="675" spans="1:12" ht="18.75">
      <c r="A675" s="30" t="s">
        <v>6</v>
      </c>
      <c r="B675" s="31">
        <v>1</v>
      </c>
      <c r="C675" s="31">
        <v>2</v>
      </c>
      <c r="D675" s="31">
        <v>3</v>
      </c>
      <c r="E675" s="32">
        <v>4</v>
      </c>
      <c r="F675" s="44"/>
      <c r="G675" s="20"/>
      <c r="H675" s="10"/>
      <c r="L675" s="1" t="str">
        <f>L$27</f>
        <v>Потом заполните строку частот n(X=xi) для всех</v>
      </c>
    </row>
    <row r="676" spans="1:12" ht="18.75">
      <c r="A676" s="33" t="s">
        <v>7</v>
      </c>
      <c r="B676" s="42"/>
      <c r="C676" s="42"/>
      <c r="D676" s="42"/>
      <c r="E676" s="43"/>
      <c r="F676" s="45">
        <f>SUM(B676:E676)</f>
        <v>0</v>
      </c>
      <c r="G676" s="40"/>
      <c r="H676" s="10"/>
      <c r="L676" s="1" t="str">
        <f>L$28</f>
        <v>значений xi от 1 до 4.</v>
      </c>
    </row>
    <row r="677" spans="1:12" ht="18.75">
      <c r="A677" s="19" t="s">
        <v>8</v>
      </c>
      <c r="B677" s="58">
        <f>IF($F676=0,0,B676/$F676)</f>
        <v>0</v>
      </c>
      <c r="C677" s="58">
        <f t="shared" ref="C677:E677" si="87">IF($F676=0,0,C676/$F676)</f>
        <v>0</v>
      </c>
      <c r="D677" s="58">
        <f t="shared" si="87"/>
        <v>0</v>
      </c>
      <c r="E677" s="58">
        <f t="shared" si="87"/>
        <v>0</v>
      </c>
      <c r="F677" s="41"/>
      <c r="G677" s="20"/>
      <c r="H677" s="10"/>
      <c r="L677" s="1">
        <f>L$29</f>
        <v>0</v>
      </c>
    </row>
    <row r="678" spans="1:12" ht="18.75">
      <c r="A678" s="52" t="s">
        <v>9</v>
      </c>
      <c r="B678" s="53">
        <v>0.5</v>
      </c>
      <c r="C678" s="53">
        <v>0.25</v>
      </c>
      <c r="D678" s="53">
        <v>0.125</v>
      </c>
      <c r="E678" s="54">
        <v>0.125</v>
      </c>
      <c r="F678" s="20"/>
      <c r="G678" s="20"/>
      <c r="H678" s="10"/>
      <c r="L678" s="62" t="s">
        <v>10</v>
      </c>
    </row>
    <row r="679" spans="1:12" ht="18.75">
      <c r="A679" s="22" t="s">
        <v>11</v>
      </c>
      <c r="B679" s="46">
        <f>SUMPRODUCT(B675:E675,B678:E678)</f>
        <v>1.875</v>
      </c>
      <c r="C679" s="20"/>
      <c r="D679" s="5" t="s">
        <v>12</v>
      </c>
      <c r="E679" s="68" t="s">
        <v>35</v>
      </c>
      <c r="F679" s="20"/>
      <c r="G679" s="20"/>
      <c r="H679" s="10"/>
      <c r="L679" s="1">
        <f>L$31</f>
        <v>0</v>
      </c>
    </row>
    <row r="680" spans="1:12" ht="18.75">
      <c r="A680" s="22" t="s">
        <v>13</v>
      </c>
      <c r="B680" s="46">
        <f>SUMPRODUCT(B674:E674,B678:E678)-B679*B679</f>
        <v>1.109375</v>
      </c>
      <c r="C680" s="20"/>
      <c r="D680" s="5" t="s">
        <v>14</v>
      </c>
      <c r="E680" s="68" t="s">
        <v>35</v>
      </c>
      <c r="F680" s="20" t="s">
        <v>18</v>
      </c>
      <c r="G680" s="63" t="s">
        <v>35</v>
      </c>
      <c r="H680" s="10"/>
      <c r="L680" s="1">
        <f>L$32</f>
        <v>0</v>
      </c>
    </row>
    <row r="681" spans="1:12" ht="18.75">
      <c r="A681" s="22" t="s">
        <v>15</v>
      </c>
      <c r="B681" s="46">
        <f>SQRT(B680)</f>
        <v>1.0532687216470449</v>
      </c>
      <c r="C681" s="20"/>
      <c r="D681" s="5" t="s">
        <v>16</v>
      </c>
      <c r="E681" s="68" t="s">
        <v>35</v>
      </c>
      <c r="F681" s="20"/>
      <c r="G681" s="20"/>
      <c r="H681" s="10"/>
      <c r="L681" s="1">
        <f>L$33</f>
        <v>0</v>
      </c>
    </row>
    <row r="682" spans="1:12" ht="18.75">
      <c r="A682" s="22"/>
      <c r="B682" s="20"/>
      <c r="C682" s="20"/>
      <c r="D682" s="20"/>
      <c r="E682" s="20"/>
      <c r="F682" s="20"/>
      <c r="G682" s="20"/>
      <c r="H682" s="10"/>
      <c r="L682" s="1">
        <f>L$34</f>
        <v>0</v>
      </c>
    </row>
    <row r="683" spans="1:12" ht="18.75">
      <c r="A683" s="5"/>
      <c r="B683" s="7"/>
      <c r="C683" s="7"/>
      <c r="D683" s="7"/>
      <c r="E683" s="7"/>
      <c r="F683" s="7"/>
      <c r="G683" s="7"/>
      <c r="H683" s="10"/>
      <c r="L683" s="1">
        <f>L$35</f>
        <v>0</v>
      </c>
    </row>
    <row r="685" spans="1:12" ht="18.75">
      <c r="A685" s="15">
        <f>'Название и список группы'!A39</f>
        <v>38</v>
      </c>
      <c r="B685" s="67">
        <f>'Название и список группы'!B39</f>
        <v>0</v>
      </c>
      <c r="C685" s="67"/>
      <c r="D685" s="67"/>
      <c r="E685" s="67"/>
      <c r="F685" s="67"/>
      <c r="G685" s="67"/>
      <c r="H685" s="67"/>
      <c r="I685" s="67"/>
      <c r="J685" s="67"/>
      <c r="L685" s="1" t="str">
        <f>L$19</f>
        <v>Заполните только желтые поля!!!</v>
      </c>
    </row>
    <row r="686" spans="1:12">
      <c r="A686" s="18"/>
      <c r="B686" s="7" t="s">
        <v>20</v>
      </c>
      <c r="C686" s="21"/>
      <c r="D686" s="21"/>
      <c r="E686" s="7" t="s">
        <v>20</v>
      </c>
      <c r="F686" s="21"/>
      <c r="G686" s="8"/>
      <c r="H686" s="2"/>
      <c r="I686" s="2"/>
      <c r="J686" s="3" t="s">
        <v>0</v>
      </c>
      <c r="L686" s="1" t="str">
        <f>L$20</f>
        <v>10 серий бросков монеты</v>
      </c>
    </row>
    <row r="687" spans="1:12" ht="18.75">
      <c r="A687" s="25" t="s">
        <v>21</v>
      </c>
      <c r="B687" s="27"/>
      <c r="C687" s="20"/>
      <c r="D687" s="20" t="s">
        <v>22</v>
      </c>
      <c r="E687" s="63"/>
      <c r="F687" s="20"/>
      <c r="G687" s="7"/>
      <c r="H687" s="10"/>
      <c r="I687" s="10"/>
      <c r="J687" s="24">
        <f>IF(SUM(B687:B691)&gt;0,1,10^(-5))</f>
        <v>1.0000000000000001E-5</v>
      </c>
      <c r="L687" s="1" t="str">
        <f>L$21</f>
        <v>X — число бросков в серии из не более 4 бросков,</v>
      </c>
    </row>
    <row r="688" spans="1:12" ht="18.75">
      <c r="A688" s="25" t="s">
        <v>23</v>
      </c>
      <c r="B688" s="27"/>
      <c r="C688" s="20"/>
      <c r="D688" s="20" t="s">
        <v>24</v>
      </c>
      <c r="E688" s="63"/>
      <c r="F688" s="20"/>
      <c r="G688" s="7"/>
      <c r="H688" s="10"/>
      <c r="I688" s="10"/>
      <c r="L688" s="1" t="str">
        <f>L$22</f>
        <v>серия прекращается либо после 4-го броска,</v>
      </c>
    </row>
    <row r="689" spans="1:12" ht="18.75">
      <c r="A689" s="25" t="s">
        <v>25</v>
      </c>
      <c r="B689" s="27"/>
      <c r="C689" s="20"/>
      <c r="D689" s="20" t="s">
        <v>26</v>
      </c>
      <c r="E689" s="63"/>
      <c r="F689" s="20"/>
      <c r="G689" s="7"/>
      <c r="H689" s="10"/>
      <c r="I689" s="10"/>
      <c r="L689" s="1" t="str">
        <f>L$23</f>
        <v>либо после выпадения орла.</v>
      </c>
    </row>
    <row r="690" spans="1:12" ht="18.75">
      <c r="A690" s="25" t="s">
        <v>27</v>
      </c>
      <c r="B690" s="27"/>
      <c r="C690" s="20"/>
      <c r="D690" s="20" t="s">
        <v>28</v>
      </c>
      <c r="E690" s="63"/>
      <c r="F690" s="20"/>
      <c r="G690" s="7"/>
      <c r="H690" s="10"/>
      <c r="I690" s="11"/>
      <c r="L690" s="1">
        <f>L$24</f>
        <v>0</v>
      </c>
    </row>
    <row r="691" spans="1:12" ht="18.75">
      <c r="A691" s="26" t="s">
        <v>29</v>
      </c>
      <c r="B691" s="27"/>
      <c r="C691" s="20"/>
      <c r="D691" s="20" t="s">
        <v>30</v>
      </c>
      <c r="E691" s="63"/>
      <c r="F691" s="20"/>
      <c r="G691" s="7"/>
      <c r="H691" s="10"/>
      <c r="I691" s="11"/>
      <c r="L691" s="1" t="str">
        <f>L$25</f>
        <v>Сначала заполните столбец результатов</v>
      </c>
    </row>
    <row r="692" spans="1:12" ht="18.75">
      <c r="A692" s="18" t="s">
        <v>5</v>
      </c>
      <c r="B692" s="34">
        <f>B693*B693</f>
        <v>1</v>
      </c>
      <c r="C692" s="34">
        <f t="shared" ref="C692:E692" si="88">C693*C693</f>
        <v>4</v>
      </c>
      <c r="D692" s="34">
        <f t="shared" si="88"/>
        <v>9</v>
      </c>
      <c r="E692" s="34">
        <f t="shared" si="88"/>
        <v>16</v>
      </c>
      <c r="F692" s="20"/>
      <c r="G692" s="20"/>
      <c r="H692" s="10"/>
      <c r="L692" s="1" t="str">
        <f>L$26</f>
        <v>испытаний.</v>
      </c>
    </row>
    <row r="693" spans="1:12" ht="18.75">
      <c r="A693" s="30" t="s">
        <v>6</v>
      </c>
      <c r="B693" s="31">
        <v>1</v>
      </c>
      <c r="C693" s="31">
        <v>2</v>
      </c>
      <c r="D693" s="31">
        <v>3</v>
      </c>
      <c r="E693" s="32">
        <v>4</v>
      </c>
      <c r="F693" s="44"/>
      <c r="G693" s="20"/>
      <c r="H693" s="10"/>
      <c r="L693" s="1" t="str">
        <f>L$27</f>
        <v>Потом заполните строку частот n(X=xi) для всех</v>
      </c>
    </row>
    <row r="694" spans="1:12" ht="18.75">
      <c r="A694" s="33" t="s">
        <v>7</v>
      </c>
      <c r="B694" s="42"/>
      <c r="C694" s="42"/>
      <c r="D694" s="42"/>
      <c r="E694" s="43"/>
      <c r="F694" s="45">
        <f>SUM(B694:E694)</f>
        <v>0</v>
      </c>
      <c r="G694" s="40"/>
      <c r="H694" s="10"/>
      <c r="L694" s="1" t="str">
        <f>L$28</f>
        <v>значений xi от 1 до 4.</v>
      </c>
    </row>
    <row r="695" spans="1:12" ht="18.75">
      <c r="A695" s="19" t="s">
        <v>8</v>
      </c>
      <c r="B695" s="58">
        <f>IF($F694=0,0,B694/$F694)</f>
        <v>0</v>
      </c>
      <c r="C695" s="58">
        <f t="shared" ref="C695:E695" si="89">IF($F694=0,0,C694/$F694)</f>
        <v>0</v>
      </c>
      <c r="D695" s="58">
        <f t="shared" si="89"/>
        <v>0</v>
      </c>
      <c r="E695" s="58">
        <f t="shared" si="89"/>
        <v>0</v>
      </c>
      <c r="F695" s="41"/>
      <c r="G695" s="20"/>
      <c r="H695" s="10"/>
      <c r="L695" s="1">
        <f>L$29</f>
        <v>0</v>
      </c>
    </row>
    <row r="696" spans="1:12" ht="18.75">
      <c r="A696" s="52" t="s">
        <v>9</v>
      </c>
      <c r="B696" s="53">
        <v>0.5</v>
      </c>
      <c r="C696" s="53">
        <v>0.25</v>
      </c>
      <c r="D696" s="53">
        <v>0.125</v>
      </c>
      <c r="E696" s="54">
        <v>0.125</v>
      </c>
      <c r="F696" s="20"/>
      <c r="G696" s="20"/>
      <c r="H696" s="10"/>
      <c r="L696" s="62" t="s">
        <v>10</v>
      </c>
    </row>
    <row r="697" spans="1:12" ht="18.75">
      <c r="A697" s="22" t="s">
        <v>11</v>
      </c>
      <c r="B697" s="46">
        <f>SUMPRODUCT(B693:E693,B696:E696)</f>
        <v>1.875</v>
      </c>
      <c r="C697" s="20"/>
      <c r="D697" s="5" t="s">
        <v>12</v>
      </c>
      <c r="E697" s="68" t="s">
        <v>35</v>
      </c>
      <c r="F697" s="20"/>
      <c r="G697" s="20"/>
      <c r="H697" s="10"/>
      <c r="L697" s="1">
        <f>L$31</f>
        <v>0</v>
      </c>
    </row>
    <row r="698" spans="1:12" ht="18.75">
      <c r="A698" s="22" t="s">
        <v>13</v>
      </c>
      <c r="B698" s="46">
        <f>SUMPRODUCT(B692:E692,B696:E696)-B697*B697</f>
        <v>1.109375</v>
      </c>
      <c r="C698" s="20"/>
      <c r="D698" s="5" t="s">
        <v>14</v>
      </c>
      <c r="E698" s="68" t="s">
        <v>35</v>
      </c>
      <c r="F698" s="20" t="s">
        <v>18</v>
      </c>
      <c r="G698" s="63" t="s">
        <v>35</v>
      </c>
      <c r="H698" s="10"/>
      <c r="L698" s="1">
        <f>L$32</f>
        <v>0</v>
      </c>
    </row>
    <row r="699" spans="1:12" ht="18.75">
      <c r="A699" s="22" t="s">
        <v>15</v>
      </c>
      <c r="B699" s="46">
        <f>SQRT(B698)</f>
        <v>1.0532687216470449</v>
      </c>
      <c r="C699" s="20"/>
      <c r="D699" s="5" t="s">
        <v>16</v>
      </c>
      <c r="E699" s="68" t="s">
        <v>35</v>
      </c>
      <c r="F699" s="20"/>
      <c r="G699" s="20"/>
      <c r="H699" s="10"/>
      <c r="L699" s="1">
        <f>L$33</f>
        <v>0</v>
      </c>
    </row>
    <row r="700" spans="1:12" ht="18.75">
      <c r="A700" s="22"/>
      <c r="B700" s="20"/>
      <c r="C700" s="20"/>
      <c r="D700" s="20"/>
      <c r="E700" s="20"/>
      <c r="F700" s="20"/>
      <c r="G700" s="20"/>
      <c r="H700" s="10"/>
      <c r="L700" s="1">
        <f>L$34</f>
        <v>0</v>
      </c>
    </row>
    <row r="701" spans="1:12" ht="18.75">
      <c r="A701" s="5"/>
      <c r="B701" s="7"/>
      <c r="C701" s="7"/>
      <c r="D701" s="7"/>
      <c r="E701" s="7"/>
      <c r="F701" s="7"/>
      <c r="G701" s="7"/>
      <c r="H701" s="10"/>
      <c r="L701" s="1">
        <f>L$35</f>
        <v>0</v>
      </c>
    </row>
    <row r="703" spans="1:12" ht="18.75">
      <c r="A703" s="15">
        <f>'Название и список группы'!A40</f>
        <v>39</v>
      </c>
      <c r="B703" s="67">
        <f>'Название и список группы'!B40</f>
        <v>0</v>
      </c>
      <c r="C703" s="67"/>
      <c r="D703" s="67"/>
      <c r="E703" s="67"/>
      <c r="F703" s="67"/>
      <c r="G703" s="67"/>
      <c r="H703" s="67"/>
      <c r="I703" s="67"/>
      <c r="J703" s="67"/>
      <c r="L703" s="1" t="str">
        <f>L$19</f>
        <v>Заполните только желтые поля!!!</v>
      </c>
    </row>
    <row r="704" spans="1:12">
      <c r="A704" s="18"/>
      <c r="B704" s="7" t="s">
        <v>20</v>
      </c>
      <c r="C704" s="21"/>
      <c r="D704" s="21"/>
      <c r="E704" s="7" t="s">
        <v>20</v>
      </c>
      <c r="F704" s="21"/>
      <c r="G704" s="8"/>
      <c r="H704" s="2"/>
      <c r="I704" s="2"/>
      <c r="J704" s="3" t="s">
        <v>0</v>
      </c>
      <c r="L704" s="1" t="str">
        <f>L$20</f>
        <v>10 серий бросков монеты</v>
      </c>
    </row>
    <row r="705" spans="1:12" ht="18.75">
      <c r="A705" s="25" t="s">
        <v>21</v>
      </c>
      <c r="B705" s="27"/>
      <c r="C705" s="20"/>
      <c r="D705" s="20" t="s">
        <v>22</v>
      </c>
      <c r="E705" s="63"/>
      <c r="F705" s="20"/>
      <c r="G705" s="7"/>
      <c r="H705" s="10"/>
      <c r="I705" s="10"/>
      <c r="J705" s="24">
        <f>IF(SUM(B705:B709)&gt;0,1,10^(-5))</f>
        <v>1.0000000000000001E-5</v>
      </c>
      <c r="L705" s="1" t="str">
        <f>L$21</f>
        <v>X — число бросков в серии из не более 4 бросков,</v>
      </c>
    </row>
    <row r="706" spans="1:12" ht="18.75">
      <c r="A706" s="25" t="s">
        <v>23</v>
      </c>
      <c r="B706" s="27"/>
      <c r="C706" s="20"/>
      <c r="D706" s="20" t="s">
        <v>24</v>
      </c>
      <c r="E706" s="63"/>
      <c r="F706" s="20"/>
      <c r="G706" s="7"/>
      <c r="H706" s="10"/>
      <c r="I706" s="10"/>
      <c r="L706" s="1" t="str">
        <f>L$22</f>
        <v>серия прекращается либо после 4-го броска,</v>
      </c>
    </row>
    <row r="707" spans="1:12" ht="18.75">
      <c r="A707" s="25" t="s">
        <v>25</v>
      </c>
      <c r="B707" s="27"/>
      <c r="C707" s="20"/>
      <c r="D707" s="20" t="s">
        <v>26</v>
      </c>
      <c r="E707" s="63"/>
      <c r="F707" s="20"/>
      <c r="G707" s="7"/>
      <c r="H707" s="10"/>
      <c r="I707" s="10"/>
      <c r="L707" s="1" t="str">
        <f>L$23</f>
        <v>либо после выпадения орла.</v>
      </c>
    </row>
    <row r="708" spans="1:12" ht="18.75">
      <c r="A708" s="25" t="s">
        <v>27</v>
      </c>
      <c r="B708" s="27"/>
      <c r="C708" s="20"/>
      <c r="D708" s="20" t="s">
        <v>28</v>
      </c>
      <c r="E708" s="63"/>
      <c r="F708" s="20"/>
      <c r="G708" s="7"/>
      <c r="H708" s="10"/>
      <c r="I708" s="11"/>
      <c r="L708" s="1">
        <f>L$24</f>
        <v>0</v>
      </c>
    </row>
    <row r="709" spans="1:12" ht="18.75">
      <c r="A709" s="26" t="s">
        <v>29</v>
      </c>
      <c r="B709" s="27"/>
      <c r="C709" s="20"/>
      <c r="D709" s="20" t="s">
        <v>30</v>
      </c>
      <c r="E709" s="63"/>
      <c r="F709" s="20"/>
      <c r="G709" s="7"/>
      <c r="H709" s="10"/>
      <c r="I709" s="11"/>
      <c r="L709" s="1" t="str">
        <f>L$25</f>
        <v>Сначала заполните столбец результатов</v>
      </c>
    </row>
    <row r="710" spans="1:12" ht="18.75">
      <c r="A710" s="18" t="s">
        <v>5</v>
      </c>
      <c r="B710" s="34">
        <f>B711*B711</f>
        <v>1</v>
      </c>
      <c r="C710" s="34">
        <f t="shared" ref="C710:E710" si="90">C711*C711</f>
        <v>4</v>
      </c>
      <c r="D710" s="34">
        <f t="shared" si="90"/>
        <v>9</v>
      </c>
      <c r="E710" s="34">
        <f t="shared" si="90"/>
        <v>16</v>
      </c>
      <c r="F710" s="20"/>
      <c r="G710" s="20"/>
      <c r="H710" s="10"/>
      <c r="L710" s="1" t="str">
        <f>L$26</f>
        <v>испытаний.</v>
      </c>
    </row>
    <row r="711" spans="1:12" ht="18.75">
      <c r="A711" s="30" t="s">
        <v>6</v>
      </c>
      <c r="B711" s="31">
        <v>1</v>
      </c>
      <c r="C711" s="31">
        <v>2</v>
      </c>
      <c r="D711" s="31">
        <v>3</v>
      </c>
      <c r="E711" s="32">
        <v>4</v>
      </c>
      <c r="F711" s="44"/>
      <c r="G711" s="20"/>
      <c r="H711" s="10"/>
      <c r="L711" s="1" t="str">
        <f>L$27</f>
        <v>Потом заполните строку частот n(X=xi) для всех</v>
      </c>
    </row>
    <row r="712" spans="1:12" ht="18.75">
      <c r="A712" s="33" t="s">
        <v>7</v>
      </c>
      <c r="B712" s="42"/>
      <c r="C712" s="42"/>
      <c r="D712" s="42"/>
      <c r="E712" s="43"/>
      <c r="F712" s="45">
        <f>SUM(B712:E712)</f>
        <v>0</v>
      </c>
      <c r="G712" s="40"/>
      <c r="H712" s="10"/>
      <c r="L712" s="1" t="str">
        <f>L$28</f>
        <v>значений xi от 1 до 4.</v>
      </c>
    </row>
    <row r="713" spans="1:12" ht="18.75">
      <c r="A713" s="19" t="s">
        <v>8</v>
      </c>
      <c r="B713" s="58">
        <f>IF($F712=0,0,B712/$F712)</f>
        <v>0</v>
      </c>
      <c r="C713" s="58">
        <f t="shared" ref="C713:E713" si="91">IF($F712=0,0,C712/$F712)</f>
        <v>0</v>
      </c>
      <c r="D713" s="58">
        <f t="shared" si="91"/>
        <v>0</v>
      </c>
      <c r="E713" s="58">
        <f t="shared" si="91"/>
        <v>0</v>
      </c>
      <c r="F713" s="41"/>
      <c r="G713" s="20"/>
      <c r="H713" s="10"/>
      <c r="L713" s="1">
        <f>L$29</f>
        <v>0</v>
      </c>
    </row>
    <row r="714" spans="1:12" ht="18.75">
      <c r="A714" s="52" t="s">
        <v>9</v>
      </c>
      <c r="B714" s="53">
        <v>0.5</v>
      </c>
      <c r="C714" s="53">
        <v>0.25</v>
      </c>
      <c r="D714" s="53">
        <v>0.125</v>
      </c>
      <c r="E714" s="54">
        <v>0.125</v>
      </c>
      <c r="F714" s="20"/>
      <c r="G714" s="20"/>
      <c r="H714" s="10"/>
      <c r="L714" s="62" t="s">
        <v>10</v>
      </c>
    </row>
    <row r="715" spans="1:12" ht="18.75">
      <c r="A715" s="22" t="s">
        <v>11</v>
      </c>
      <c r="B715" s="46">
        <f>SUMPRODUCT(B711:E711,B714:E714)</f>
        <v>1.875</v>
      </c>
      <c r="C715" s="20"/>
      <c r="D715" s="5" t="s">
        <v>12</v>
      </c>
      <c r="E715" s="68" t="s">
        <v>35</v>
      </c>
      <c r="F715" s="20"/>
      <c r="G715" s="20"/>
      <c r="H715" s="10"/>
      <c r="L715" s="1">
        <f>L$31</f>
        <v>0</v>
      </c>
    </row>
    <row r="716" spans="1:12" ht="18.75">
      <c r="A716" s="22" t="s">
        <v>13</v>
      </c>
      <c r="B716" s="46">
        <f>SUMPRODUCT(B710:E710,B714:E714)-B715*B715</f>
        <v>1.109375</v>
      </c>
      <c r="C716" s="20"/>
      <c r="D716" s="5" t="s">
        <v>14</v>
      </c>
      <c r="E716" s="68" t="s">
        <v>35</v>
      </c>
      <c r="F716" s="20" t="s">
        <v>18</v>
      </c>
      <c r="G716" s="63" t="s">
        <v>35</v>
      </c>
      <c r="H716" s="10"/>
      <c r="L716" s="1">
        <f>L$32</f>
        <v>0</v>
      </c>
    </row>
    <row r="717" spans="1:12" ht="18.75">
      <c r="A717" s="22" t="s">
        <v>15</v>
      </c>
      <c r="B717" s="46">
        <f>SQRT(B716)</f>
        <v>1.0532687216470449</v>
      </c>
      <c r="C717" s="20"/>
      <c r="D717" s="5" t="s">
        <v>16</v>
      </c>
      <c r="E717" s="68" t="s">
        <v>35</v>
      </c>
      <c r="F717" s="20"/>
      <c r="G717" s="20"/>
      <c r="H717" s="10"/>
      <c r="L717" s="1">
        <f>L$33</f>
        <v>0</v>
      </c>
    </row>
    <row r="718" spans="1:12" ht="18.75">
      <c r="A718" s="22"/>
      <c r="B718" s="20"/>
      <c r="C718" s="20"/>
      <c r="D718" s="20"/>
      <c r="E718" s="20"/>
      <c r="F718" s="20"/>
      <c r="G718" s="20"/>
      <c r="H718" s="10"/>
      <c r="L718" s="1">
        <f>L$34</f>
        <v>0</v>
      </c>
    </row>
    <row r="719" spans="1:12" ht="18.75">
      <c r="A719" s="5"/>
      <c r="B719" s="7"/>
      <c r="C719" s="7"/>
      <c r="D719" s="7"/>
      <c r="E719" s="7"/>
      <c r="F719" s="7"/>
      <c r="G719" s="7"/>
      <c r="H719" s="10"/>
      <c r="L719" s="1">
        <f>L$35</f>
        <v>0</v>
      </c>
    </row>
    <row r="721" spans="1:12" ht="18.75">
      <c r="A721" s="15">
        <f>'Название и список группы'!A41</f>
        <v>40</v>
      </c>
      <c r="B721" s="67">
        <f>'Название и список группы'!B41</f>
        <v>0</v>
      </c>
      <c r="C721" s="67"/>
      <c r="D721" s="67"/>
      <c r="E721" s="67"/>
      <c r="F721" s="67"/>
      <c r="G721" s="67"/>
      <c r="H721" s="67"/>
      <c r="I721" s="67"/>
      <c r="J721" s="67"/>
      <c r="L721" s="1" t="str">
        <f>L$19</f>
        <v>Заполните только желтые поля!!!</v>
      </c>
    </row>
    <row r="722" spans="1:12">
      <c r="A722" s="18"/>
      <c r="B722" s="7" t="s">
        <v>20</v>
      </c>
      <c r="C722" s="21"/>
      <c r="D722" s="21"/>
      <c r="E722" s="7" t="s">
        <v>20</v>
      </c>
      <c r="F722" s="21"/>
      <c r="G722" s="8"/>
      <c r="H722" s="2"/>
      <c r="I722" s="2"/>
      <c r="J722" s="3" t="s">
        <v>0</v>
      </c>
      <c r="L722" s="1" t="str">
        <f>L$20</f>
        <v>10 серий бросков монеты</v>
      </c>
    </row>
    <row r="723" spans="1:12" ht="18.75">
      <c r="A723" s="25" t="s">
        <v>21</v>
      </c>
      <c r="B723" s="27"/>
      <c r="C723" s="20"/>
      <c r="D723" s="20" t="s">
        <v>22</v>
      </c>
      <c r="E723" s="63"/>
      <c r="F723" s="20"/>
      <c r="G723" s="7"/>
      <c r="H723" s="10"/>
      <c r="I723" s="10"/>
      <c r="J723" s="24">
        <f>IF(SUM(B723:B727)&gt;0,1,10^(-5))</f>
        <v>1.0000000000000001E-5</v>
      </c>
      <c r="L723" s="1" t="str">
        <f>L$21</f>
        <v>X — число бросков в серии из не более 4 бросков,</v>
      </c>
    </row>
    <row r="724" spans="1:12" ht="18.75">
      <c r="A724" s="25" t="s">
        <v>23</v>
      </c>
      <c r="B724" s="27"/>
      <c r="C724" s="20"/>
      <c r="D724" s="20" t="s">
        <v>24</v>
      </c>
      <c r="E724" s="63"/>
      <c r="F724" s="20"/>
      <c r="G724" s="7"/>
      <c r="H724" s="10"/>
      <c r="I724" s="10"/>
      <c r="L724" s="1" t="str">
        <f>L$22</f>
        <v>серия прекращается либо после 4-го броска,</v>
      </c>
    </row>
    <row r="725" spans="1:12" ht="18.75">
      <c r="A725" s="25" t="s">
        <v>25</v>
      </c>
      <c r="B725" s="27"/>
      <c r="C725" s="20"/>
      <c r="D725" s="20" t="s">
        <v>26</v>
      </c>
      <c r="E725" s="63"/>
      <c r="F725" s="20"/>
      <c r="G725" s="7"/>
      <c r="H725" s="10"/>
      <c r="I725" s="10"/>
      <c r="L725" s="1" t="str">
        <f>L$23</f>
        <v>либо после выпадения орла.</v>
      </c>
    </row>
    <row r="726" spans="1:12" ht="18.75">
      <c r="A726" s="25" t="s">
        <v>27</v>
      </c>
      <c r="B726" s="27"/>
      <c r="C726" s="20"/>
      <c r="D726" s="20" t="s">
        <v>28</v>
      </c>
      <c r="E726" s="63"/>
      <c r="F726" s="20"/>
      <c r="G726" s="7"/>
      <c r="H726" s="10"/>
      <c r="I726" s="11"/>
      <c r="L726" s="1">
        <f>L$24</f>
        <v>0</v>
      </c>
    </row>
    <row r="727" spans="1:12" ht="18.75">
      <c r="A727" s="26" t="s">
        <v>29</v>
      </c>
      <c r="B727" s="27"/>
      <c r="C727" s="20"/>
      <c r="D727" s="20" t="s">
        <v>30</v>
      </c>
      <c r="E727" s="63"/>
      <c r="F727" s="20"/>
      <c r="G727" s="7"/>
      <c r="H727" s="10"/>
      <c r="I727" s="11"/>
      <c r="L727" s="1" t="str">
        <f>L$25</f>
        <v>Сначала заполните столбец результатов</v>
      </c>
    </row>
    <row r="728" spans="1:12" ht="18.75">
      <c r="A728" s="18" t="s">
        <v>5</v>
      </c>
      <c r="B728" s="34">
        <f>B729*B729</f>
        <v>1</v>
      </c>
      <c r="C728" s="34">
        <f t="shared" ref="C728:E728" si="92">C729*C729</f>
        <v>4</v>
      </c>
      <c r="D728" s="34">
        <f t="shared" si="92"/>
        <v>9</v>
      </c>
      <c r="E728" s="34">
        <f t="shared" si="92"/>
        <v>16</v>
      </c>
      <c r="F728" s="20"/>
      <c r="G728" s="20"/>
      <c r="H728" s="10"/>
      <c r="L728" s="1" t="str">
        <f>L$26</f>
        <v>испытаний.</v>
      </c>
    </row>
    <row r="729" spans="1:12" ht="18.75">
      <c r="A729" s="30" t="s">
        <v>6</v>
      </c>
      <c r="B729" s="31">
        <v>1</v>
      </c>
      <c r="C729" s="31">
        <v>2</v>
      </c>
      <c r="D729" s="31">
        <v>3</v>
      </c>
      <c r="E729" s="32">
        <v>4</v>
      </c>
      <c r="F729" s="44"/>
      <c r="G729" s="20"/>
      <c r="H729" s="10"/>
      <c r="L729" s="1" t="str">
        <f>L$27</f>
        <v>Потом заполните строку частот n(X=xi) для всех</v>
      </c>
    </row>
    <row r="730" spans="1:12" ht="18.75">
      <c r="A730" s="33" t="s">
        <v>7</v>
      </c>
      <c r="B730" s="42"/>
      <c r="C730" s="42"/>
      <c r="D730" s="42"/>
      <c r="E730" s="43"/>
      <c r="F730" s="45">
        <f>SUM(B730:E730)</f>
        <v>0</v>
      </c>
      <c r="G730" s="40"/>
      <c r="H730" s="10"/>
      <c r="L730" s="1" t="str">
        <f>L$28</f>
        <v>значений xi от 1 до 4.</v>
      </c>
    </row>
    <row r="731" spans="1:12" ht="18.75">
      <c r="A731" s="19" t="s">
        <v>8</v>
      </c>
      <c r="B731" s="58">
        <f>IF($F730=0,0,B730/$F730)</f>
        <v>0</v>
      </c>
      <c r="C731" s="58">
        <f t="shared" ref="C731:E731" si="93">IF($F730=0,0,C730/$F730)</f>
        <v>0</v>
      </c>
      <c r="D731" s="58">
        <f t="shared" si="93"/>
        <v>0</v>
      </c>
      <c r="E731" s="58">
        <f t="shared" si="93"/>
        <v>0</v>
      </c>
      <c r="F731" s="41"/>
      <c r="G731" s="20"/>
      <c r="H731" s="10"/>
      <c r="L731" s="1">
        <f>L$29</f>
        <v>0</v>
      </c>
    </row>
    <row r="732" spans="1:12" ht="18.75">
      <c r="A732" s="52" t="s">
        <v>9</v>
      </c>
      <c r="B732" s="53">
        <v>0.5</v>
      </c>
      <c r="C732" s="53">
        <v>0.25</v>
      </c>
      <c r="D732" s="53">
        <v>0.125</v>
      </c>
      <c r="E732" s="54">
        <v>0.125</v>
      </c>
      <c r="F732" s="20"/>
      <c r="G732" s="20"/>
      <c r="H732" s="10"/>
      <c r="L732" s="62" t="s">
        <v>10</v>
      </c>
    </row>
    <row r="733" spans="1:12" ht="18.75">
      <c r="A733" s="22" t="s">
        <v>11</v>
      </c>
      <c r="B733" s="46">
        <f>SUMPRODUCT(B729:E729,B732:E732)</f>
        <v>1.875</v>
      </c>
      <c r="C733" s="20"/>
      <c r="D733" s="5" t="s">
        <v>12</v>
      </c>
      <c r="E733" s="68" t="s">
        <v>35</v>
      </c>
      <c r="F733" s="20"/>
      <c r="G733" s="20"/>
      <c r="H733" s="10"/>
      <c r="L733" s="1">
        <f>L$31</f>
        <v>0</v>
      </c>
    </row>
    <row r="734" spans="1:12" ht="18.75">
      <c r="A734" s="22" t="s">
        <v>13</v>
      </c>
      <c r="B734" s="46">
        <f>SUMPRODUCT(B728:E728,B732:E732)-B733*B733</f>
        <v>1.109375</v>
      </c>
      <c r="C734" s="20"/>
      <c r="D734" s="5" t="s">
        <v>14</v>
      </c>
      <c r="E734" s="68" t="s">
        <v>35</v>
      </c>
      <c r="F734" s="20" t="s">
        <v>18</v>
      </c>
      <c r="G734" s="63" t="s">
        <v>35</v>
      </c>
      <c r="H734" s="10"/>
      <c r="L734" s="1">
        <f>L$32</f>
        <v>0</v>
      </c>
    </row>
    <row r="735" spans="1:12" ht="18.75">
      <c r="A735" s="22" t="s">
        <v>15</v>
      </c>
      <c r="B735" s="46">
        <f>SQRT(B734)</f>
        <v>1.0532687216470449</v>
      </c>
      <c r="C735" s="20"/>
      <c r="D735" s="5" t="s">
        <v>16</v>
      </c>
      <c r="E735" s="68" t="s">
        <v>35</v>
      </c>
      <c r="F735" s="20"/>
      <c r="G735" s="20"/>
      <c r="H735" s="10"/>
      <c r="L735" s="1">
        <f>L$33</f>
        <v>0</v>
      </c>
    </row>
    <row r="736" spans="1:12" ht="18.75">
      <c r="A736" s="22"/>
      <c r="B736" s="20"/>
      <c r="C736" s="20"/>
      <c r="D736" s="20"/>
      <c r="E736" s="20"/>
      <c r="F736" s="20"/>
      <c r="G736" s="20"/>
      <c r="H736" s="10"/>
      <c r="L736" s="1">
        <f>L$34</f>
        <v>0</v>
      </c>
    </row>
    <row r="737" spans="1:12" ht="18.75">
      <c r="A737" s="5"/>
      <c r="B737" s="7"/>
      <c r="C737" s="7"/>
      <c r="D737" s="7"/>
      <c r="E737" s="7"/>
      <c r="F737" s="7"/>
      <c r="G737" s="7"/>
      <c r="H737" s="10"/>
      <c r="L737" s="1">
        <f>L$35</f>
        <v>0</v>
      </c>
    </row>
    <row r="739" spans="1:12" ht="18.75">
      <c r="A739" s="15"/>
      <c r="B739" s="67" t="s">
        <v>36</v>
      </c>
      <c r="C739" s="67"/>
      <c r="D739" s="67"/>
      <c r="E739" s="67"/>
      <c r="F739" s="67"/>
      <c r="G739" s="67"/>
      <c r="H739" s="67"/>
      <c r="I739" s="67"/>
      <c r="J739" s="67"/>
      <c r="L739" s="1" t="str">
        <f>L$19</f>
        <v>Заполните только желтые поля!!!</v>
      </c>
    </row>
    <row r="740" spans="1:12">
      <c r="A740" s="18"/>
      <c r="B740" s="7" t="s">
        <v>20</v>
      </c>
      <c r="C740" s="21"/>
      <c r="D740" s="21"/>
      <c r="E740" s="7" t="s">
        <v>20</v>
      </c>
      <c r="F740" s="21"/>
      <c r="G740" s="8"/>
      <c r="H740" s="2"/>
      <c r="I740" s="2"/>
      <c r="J740" s="3" t="s">
        <v>0</v>
      </c>
      <c r="L740" s="1" t="str">
        <f>L$20</f>
        <v>10 серий бросков монеты</v>
      </c>
    </row>
    <row r="741" spans="1:12" ht="18.75">
      <c r="A741" s="25" t="s">
        <v>21</v>
      </c>
      <c r="B741" s="27">
        <v>2</v>
      </c>
      <c r="C741" s="20"/>
      <c r="D741" s="20" t="s">
        <v>22</v>
      </c>
      <c r="E741" s="63">
        <v>1</v>
      </c>
      <c r="F741" s="20"/>
      <c r="G741" s="7"/>
      <c r="H741" s="10"/>
      <c r="I741" s="10"/>
      <c r="J741" s="24">
        <f>IF(SUM(B741:B745)&gt;0,1,10^(-5))</f>
        <v>1</v>
      </c>
      <c r="L741" s="1" t="str">
        <f>L$21</f>
        <v>X — число бросков в серии из не более 4 бросков,</v>
      </c>
    </row>
    <row r="742" spans="1:12" ht="18.75">
      <c r="A742" s="25" t="s">
        <v>23</v>
      </c>
      <c r="B742" s="27">
        <v>1</v>
      </c>
      <c r="C742" s="20"/>
      <c r="D742" s="20" t="s">
        <v>24</v>
      </c>
      <c r="E742" s="63">
        <v>4</v>
      </c>
      <c r="F742" s="20"/>
      <c r="G742" s="7"/>
      <c r="H742" s="10"/>
      <c r="I742" s="10"/>
      <c r="L742" s="1" t="str">
        <f>L$22</f>
        <v>серия прекращается либо после 4-го броска,</v>
      </c>
    </row>
    <row r="743" spans="1:12" ht="18.75">
      <c r="A743" s="25" t="s">
        <v>25</v>
      </c>
      <c r="B743" s="27">
        <v>3</v>
      </c>
      <c r="C743" s="20"/>
      <c r="D743" s="20" t="s">
        <v>26</v>
      </c>
      <c r="E743" s="63">
        <v>2</v>
      </c>
      <c r="F743" s="20"/>
      <c r="G743" s="7"/>
      <c r="H743" s="10"/>
      <c r="I743" s="10"/>
      <c r="L743" s="1" t="str">
        <f>L$23</f>
        <v>либо после выпадения орла.</v>
      </c>
    </row>
    <row r="744" spans="1:12" ht="18.75">
      <c r="A744" s="25" t="s">
        <v>27</v>
      </c>
      <c r="B744" s="27">
        <v>1</v>
      </c>
      <c r="C744" s="20"/>
      <c r="D744" s="20" t="s">
        <v>28</v>
      </c>
      <c r="E744" s="63">
        <v>3</v>
      </c>
      <c r="F744" s="20"/>
      <c r="G744" s="7"/>
      <c r="H744" s="10"/>
      <c r="I744" s="11"/>
      <c r="L744" s="1">
        <f>L$24</f>
        <v>0</v>
      </c>
    </row>
    <row r="745" spans="1:12" ht="18.75">
      <c r="A745" s="26" t="s">
        <v>29</v>
      </c>
      <c r="B745" s="27">
        <v>1</v>
      </c>
      <c r="C745" s="20"/>
      <c r="D745" s="20" t="s">
        <v>30</v>
      </c>
      <c r="E745" s="63">
        <v>1</v>
      </c>
      <c r="F745" s="20"/>
      <c r="G745" s="7"/>
      <c r="H745" s="10"/>
      <c r="I745" s="11"/>
      <c r="L745" s="1" t="str">
        <f>L$25</f>
        <v>Сначала заполните столбец результатов</v>
      </c>
    </row>
    <row r="746" spans="1:12" ht="19.5" thickBot="1">
      <c r="A746" s="18" t="s">
        <v>5</v>
      </c>
      <c r="B746" s="34">
        <f>B747*B747</f>
        <v>1</v>
      </c>
      <c r="C746" s="34">
        <f t="shared" ref="C746:E746" si="94">C747*C747</f>
        <v>4</v>
      </c>
      <c r="D746" s="34">
        <f t="shared" si="94"/>
        <v>9</v>
      </c>
      <c r="E746" s="34">
        <f t="shared" si="94"/>
        <v>16</v>
      </c>
      <c r="F746" s="20"/>
      <c r="G746" s="20"/>
      <c r="H746" s="10"/>
      <c r="L746" s="1" t="str">
        <f>L$26</f>
        <v>испытаний.</v>
      </c>
    </row>
    <row r="747" spans="1:12" ht="20.25" thickTop="1" thickBot="1">
      <c r="A747" s="30" t="s">
        <v>6</v>
      </c>
      <c r="B747" s="31">
        <v>1</v>
      </c>
      <c r="C747" s="31">
        <v>2</v>
      </c>
      <c r="D747" s="31">
        <v>3</v>
      </c>
      <c r="E747" s="32">
        <v>4</v>
      </c>
      <c r="F747" s="44"/>
      <c r="G747" s="20"/>
      <c r="H747" s="10"/>
      <c r="L747" s="1" t="str">
        <f>L$27</f>
        <v>Потом заполните строку частот n(X=xi) для всех</v>
      </c>
    </row>
    <row r="748" spans="1:12" ht="20.25" thickTop="1" thickBot="1">
      <c r="A748" s="33" t="s">
        <v>7</v>
      </c>
      <c r="B748" s="42">
        <v>5</v>
      </c>
      <c r="C748" s="42">
        <v>2</v>
      </c>
      <c r="D748" s="42">
        <v>2</v>
      </c>
      <c r="E748" s="43">
        <v>1</v>
      </c>
      <c r="F748" s="45">
        <f>SUM(B748:E748)</f>
        <v>10</v>
      </c>
      <c r="G748" s="40"/>
      <c r="H748" s="10"/>
      <c r="L748" s="1" t="str">
        <f>L$28</f>
        <v>значений xi от 1 до 4.</v>
      </c>
    </row>
    <row r="749" spans="1:12" ht="20.25" thickTop="1" thickBot="1">
      <c r="A749" s="19" t="s">
        <v>8</v>
      </c>
      <c r="B749" s="58">
        <f>IF($F748=0,0,B748/$F748)</f>
        <v>0.5</v>
      </c>
      <c r="C749" s="58">
        <f t="shared" ref="C749:E749" si="95">IF($F748=0,0,C748/$F748)</f>
        <v>0.2</v>
      </c>
      <c r="D749" s="58">
        <f t="shared" si="95"/>
        <v>0.2</v>
      </c>
      <c r="E749" s="58">
        <f t="shared" si="95"/>
        <v>0.1</v>
      </c>
      <c r="F749" s="41"/>
      <c r="G749" s="20"/>
      <c r="H749" s="10"/>
      <c r="L749" s="1">
        <f>L$29</f>
        <v>0</v>
      </c>
    </row>
    <row r="750" spans="1:12" ht="20.25" thickTop="1" thickBot="1">
      <c r="A750" s="52" t="s">
        <v>9</v>
      </c>
      <c r="B750" s="53">
        <v>0.5</v>
      </c>
      <c r="C750" s="53">
        <v>0.25</v>
      </c>
      <c r="D750" s="53">
        <v>0.125</v>
      </c>
      <c r="E750" s="54">
        <v>0.125</v>
      </c>
      <c r="F750" s="20"/>
      <c r="G750" s="20"/>
      <c r="H750" s="10"/>
      <c r="L750" s="62"/>
    </row>
    <row r="751" spans="1:12" ht="19.5" thickTop="1">
      <c r="A751" s="22" t="s">
        <v>11</v>
      </c>
      <c r="B751" s="46">
        <f>SUMPRODUCT(B747:E747,B750:E750)</f>
        <v>1.875</v>
      </c>
      <c r="C751" s="20"/>
      <c r="D751" s="5" t="s">
        <v>12</v>
      </c>
      <c r="E751" s="46">
        <f>1*0.5+2*0.2+3*0.2+4*0.1</f>
        <v>1.9</v>
      </c>
      <c r="F751" s="20"/>
      <c r="G751" s="20"/>
      <c r="H751" s="10"/>
      <c r="L751" s="1">
        <f>L$31</f>
        <v>0</v>
      </c>
    </row>
    <row r="752" spans="1:12" ht="18.75">
      <c r="A752" s="22" t="s">
        <v>13</v>
      </c>
      <c r="B752" s="46">
        <f>SUMPRODUCT(B746:E746,B750:E750)-B751*B751</f>
        <v>1.109375</v>
      </c>
      <c r="C752" s="20"/>
      <c r="D752" s="5" t="s">
        <v>14</v>
      </c>
      <c r="E752" s="46">
        <f>1*0.5+4*0.2+9*0.2+16*0.1-1.9*1.9</f>
        <v>1.0900000000000003</v>
      </c>
      <c r="F752" s="20" t="s">
        <v>18</v>
      </c>
      <c r="G752" s="46">
        <f>(5/4)*1.09</f>
        <v>1.3625</v>
      </c>
      <c r="H752" s="10"/>
      <c r="L752" s="1">
        <f>L$32</f>
        <v>0</v>
      </c>
    </row>
    <row r="753" spans="1:12" ht="18.75">
      <c r="A753" s="22" t="s">
        <v>15</v>
      </c>
      <c r="B753" s="46">
        <f>SQRT(B752)</f>
        <v>1.0532687216470449</v>
      </c>
      <c r="C753" s="20"/>
      <c r="D753" s="5" t="s">
        <v>16</v>
      </c>
      <c r="E753" s="46">
        <f>SQRT(1.76)</f>
        <v>1.3266499161421599</v>
      </c>
      <c r="F753" s="20"/>
      <c r="G753" s="20"/>
      <c r="H753" s="10"/>
      <c r="L753" s="1">
        <f>L$33</f>
        <v>0</v>
      </c>
    </row>
    <row r="754" spans="1:12" ht="18.75">
      <c r="A754" s="22"/>
      <c r="B754" s="20"/>
      <c r="C754" s="20"/>
      <c r="D754" s="20"/>
      <c r="E754" s="20"/>
      <c r="F754" s="20"/>
      <c r="G754" s="20"/>
      <c r="H754" s="10"/>
      <c r="L754" s="1">
        <f>L$34</f>
        <v>0</v>
      </c>
    </row>
    <row r="755" spans="1:12" ht="18.75">
      <c r="A755" s="5"/>
      <c r="B755" s="7"/>
      <c r="C755" s="7"/>
      <c r="D755" s="7"/>
      <c r="E755" s="7"/>
      <c r="F755" s="7"/>
      <c r="G755" s="7"/>
      <c r="H755" s="10"/>
      <c r="L755" s="1">
        <f>L$35</f>
        <v>0</v>
      </c>
    </row>
  </sheetData>
  <mergeCells count="42">
    <mergeCell ref="B739:J739"/>
    <mergeCell ref="B721:J721"/>
    <mergeCell ref="B631:J631"/>
    <mergeCell ref="B649:J649"/>
    <mergeCell ref="B667:J667"/>
    <mergeCell ref="B685:J685"/>
    <mergeCell ref="B703:J703"/>
    <mergeCell ref="B541:J541"/>
    <mergeCell ref="B559:J559"/>
    <mergeCell ref="B577:J577"/>
    <mergeCell ref="B595:J595"/>
    <mergeCell ref="B613:J613"/>
    <mergeCell ref="B451:J451"/>
    <mergeCell ref="B469:J469"/>
    <mergeCell ref="B487:J487"/>
    <mergeCell ref="B505:J505"/>
    <mergeCell ref="B523:J523"/>
    <mergeCell ref="B361:J361"/>
    <mergeCell ref="B379:J379"/>
    <mergeCell ref="B397:J397"/>
    <mergeCell ref="B415:J415"/>
    <mergeCell ref="B433:J433"/>
    <mergeCell ref="B271:J271"/>
    <mergeCell ref="B289:J289"/>
    <mergeCell ref="B307:J307"/>
    <mergeCell ref="B325:J325"/>
    <mergeCell ref="B343:J343"/>
    <mergeCell ref="B181:J181"/>
    <mergeCell ref="B199:J199"/>
    <mergeCell ref="B217:J217"/>
    <mergeCell ref="B235:J235"/>
    <mergeCell ref="B253:J253"/>
    <mergeCell ref="B91:J91"/>
    <mergeCell ref="B109:J109"/>
    <mergeCell ref="B127:J127"/>
    <mergeCell ref="B145:J145"/>
    <mergeCell ref="B163:J163"/>
    <mergeCell ref="B1:G1"/>
    <mergeCell ref="B19:J19"/>
    <mergeCell ref="B37:J37"/>
    <mergeCell ref="B55:J55"/>
    <mergeCell ref="B73:J73"/>
  </mergeCells>
  <hyperlinks>
    <hyperlink ref="L30" location="ПротоколыИспытаний!B739" display="См. Образец" xr:uid="{00000000-0004-0000-0000-000000000000}"/>
    <hyperlink ref="L48" location="ПротоколыИспытаний!B739" display="См. Образец" xr:uid="{00000000-0004-0000-0000-000001000000}"/>
    <hyperlink ref="L66" location="ПротоколыИспытаний!B739" display="См. Образец" xr:uid="{00000000-0004-0000-0000-000002000000}"/>
    <hyperlink ref="L210" location="ПротоколыИспытаний!B739" display="См. Образец" xr:uid="{00000000-0004-0000-0000-00000A000000}"/>
    <hyperlink ref="L228" location="ПротоколыИспытаний!B739" display="См. Образец" xr:uid="{00000000-0004-0000-0000-00000B000000}"/>
    <hyperlink ref="L246" location="ПротоколыИспытаний!B739" display="См. Образец" xr:uid="{00000000-0004-0000-0000-00000C000000}"/>
    <hyperlink ref="L264" location="ПротоколыИспытаний!B739" display="См. Образец" xr:uid="{00000000-0004-0000-0000-00000D000000}"/>
    <hyperlink ref="L282" location="ПротоколыИспытаний!B739" display="См. Образец" xr:uid="{00000000-0004-0000-0000-00000E000000}"/>
    <hyperlink ref="L300" location="ПротоколыИспытаний!B739" display="См. Образец" xr:uid="{00000000-0004-0000-0000-00000F000000}"/>
    <hyperlink ref="L318" location="ПротоколыИспытаний!B739" display="См. Образец" xr:uid="{00000000-0004-0000-0000-000010000000}"/>
    <hyperlink ref="L336" location="ПротоколыИспытаний!B739" display="См. Образец" xr:uid="{00000000-0004-0000-0000-000011000000}"/>
    <hyperlink ref="L354" location="ПротоколыИспытаний!B739" display="См. Образец" xr:uid="{00000000-0004-0000-0000-000012000000}"/>
    <hyperlink ref="L372" location="ПротоколыИспытаний!B739" display="См. Образец" xr:uid="{00000000-0004-0000-0000-000013000000}"/>
    <hyperlink ref="L390" location="ПротоколыИспытаний!B739" display="См. Образец" xr:uid="{00000000-0004-0000-0000-000014000000}"/>
    <hyperlink ref="L408" location="ПротоколыИспытаний!B739" display="См. Образец" xr:uid="{00000000-0004-0000-0000-000015000000}"/>
    <hyperlink ref="L426" location="ПротоколыИспытаний!B739" display="См. Образец" xr:uid="{00000000-0004-0000-0000-000016000000}"/>
    <hyperlink ref="L444" location="ПротоколыИспытаний!B739" display="См. Образец" xr:uid="{00000000-0004-0000-0000-000017000000}"/>
    <hyperlink ref="L462" location="ПротоколыИспытаний!B739" display="См. Образец" xr:uid="{00000000-0004-0000-0000-000018000000}"/>
    <hyperlink ref="L480" location="ПротоколыИспытаний!B739" display="См. Образец" xr:uid="{00000000-0004-0000-0000-000019000000}"/>
    <hyperlink ref="L498" location="ПротоколыИспытаний!B739" display="См. Образец" xr:uid="{00000000-0004-0000-0000-00001A000000}"/>
    <hyperlink ref="L516" location="ПротоколыИспытаний!B739" display="См. Образец" xr:uid="{00000000-0004-0000-0000-00001B000000}"/>
    <hyperlink ref="L534" location="ПротоколыИспытаний!B739" display="См. Образец" xr:uid="{00000000-0004-0000-0000-00001C000000}"/>
    <hyperlink ref="L552" location="ПротоколыИспытаний!B739" display="См. Образец" xr:uid="{00000000-0004-0000-0000-00001D000000}"/>
    <hyperlink ref="L570" location="ПротоколыИспытаний!B739" display="См. Образец" xr:uid="{00000000-0004-0000-0000-00001E000000}"/>
    <hyperlink ref="L588" location="ПротоколыИспытаний!B739" display="См. Образец" xr:uid="{00000000-0004-0000-0000-00001F000000}"/>
    <hyperlink ref="L606" location="ПротоколыИспытаний!B739" display="См. Образец" xr:uid="{00000000-0004-0000-0000-000020000000}"/>
    <hyperlink ref="L624" location="ПротоколыИспытаний!B739" display="См. Образец" xr:uid="{00000000-0004-0000-0000-000021000000}"/>
    <hyperlink ref="L642" location="ПротоколыИспытаний!B739" display="См. Образец" xr:uid="{00000000-0004-0000-0000-000022000000}"/>
    <hyperlink ref="L660" location="ПротоколыИспытаний!B739" display="См. Образец" xr:uid="{00000000-0004-0000-0000-000023000000}"/>
    <hyperlink ref="L678" location="ПротоколыИспытаний!B739" display="См. Образец" xr:uid="{00000000-0004-0000-0000-000024000000}"/>
    <hyperlink ref="L696" location="ПротоколыИспытаний!B739" display="См. Образец" xr:uid="{00000000-0004-0000-0000-000025000000}"/>
    <hyperlink ref="L714" location="ПротоколыИспытаний!B739" display="См. Образец" xr:uid="{00000000-0004-0000-0000-000026000000}"/>
    <hyperlink ref="L732" location="ПротоколыИспытаний!B739" display="См. Образец" xr:uid="{00000000-0004-0000-0000-000027000000}"/>
    <hyperlink ref="L12" location="ПротоколыИспытаний!B739" display="См. Образец" xr:uid="{00000000-0004-0000-0000-000028000000}"/>
    <hyperlink ref="L84" location="ПротоколыИспытаний!B739" display="См. Образец" xr:uid="{378B5C8A-3819-4B41-9819-E703B4D95676}"/>
    <hyperlink ref="L102" location="ПротоколыИспытаний!B739" display="См. Образец" xr:uid="{2E4DC699-DB25-4B83-9AED-AFEAB25A50BF}"/>
    <hyperlink ref="L120" location="ПротоколыИспытаний!B739" display="См. Образец" xr:uid="{5515CA9C-C2B7-4046-8BE9-67A866DE12B0}"/>
    <hyperlink ref="L138" location="ПротоколыИспытаний!B739" display="См. Образец" xr:uid="{BB9E3592-BD80-4307-97A4-91286103FCA6}"/>
    <hyperlink ref="L156" location="ПротоколыИспытаний!B739" display="См. Образец" xr:uid="{AB33EA5D-BB00-4EEB-8FE7-02870CCD1A51}"/>
    <hyperlink ref="L174" location="ПротоколыИспытаний!B739" display="См. Образец" xr:uid="{FCA8F798-A159-41D4-8969-0196C827183A}"/>
    <hyperlink ref="L192" location="ПротоколыИспытаний!B739" display="См. Образец" xr:uid="{0AE3BDAE-FE2C-484E-943F-B494E5135471}"/>
  </hyperlink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zoomScaleNormal="100" workbookViewId="0">
      <selection activeCell="E14" sqref="E14"/>
    </sheetView>
  </sheetViews>
  <sheetFormatPr defaultColWidth="11.5703125" defaultRowHeight="18"/>
  <cols>
    <col min="1" max="1" width="30.42578125" style="1" customWidth="1"/>
    <col min="2" max="2" width="33.42578125" customWidth="1"/>
    <col min="3" max="10" width="4.140625" customWidth="1"/>
  </cols>
  <sheetData>
    <row r="1" spans="1:10" ht="18.75">
      <c r="A1" s="12" t="s">
        <v>37</v>
      </c>
    </row>
    <row r="2" spans="1:10" ht="12.75">
      <c r="A2" s="13" t="s">
        <v>38</v>
      </c>
      <c r="B2" s="13" t="s">
        <v>39</v>
      </c>
      <c r="C2">
        <f>ПротоколыИспытаний!J21</f>
        <v>1.0000000000000001E-5</v>
      </c>
    </row>
    <row r="3" spans="1:10">
      <c r="A3" s="13" t="s">
        <v>40</v>
      </c>
      <c r="B3" s="13" t="s">
        <v>41</v>
      </c>
      <c r="C3">
        <f>ПротоколыИспытаний!J39</f>
        <v>1.0000000000000001E-5</v>
      </c>
      <c r="J3" s="6"/>
    </row>
    <row r="4" spans="1:10" ht="12.75">
      <c r="A4" s="13" t="s">
        <v>42</v>
      </c>
      <c r="B4" s="13" t="s">
        <v>43</v>
      </c>
      <c r="C4">
        <f>ПротоколыИспытаний!J57</f>
        <v>1.0000000000000001E-5</v>
      </c>
    </row>
    <row r="5" spans="1:10" ht="12.75">
      <c r="A5" s="13" t="s">
        <v>44</v>
      </c>
      <c r="B5" s="13" t="s">
        <v>45</v>
      </c>
      <c r="C5">
        <f>ПротоколыИспытаний!J75</f>
        <v>1.0000000000000001E-5</v>
      </c>
    </row>
    <row r="6" spans="1:10" ht="12.75">
      <c r="A6" s="13" t="s">
        <v>46</v>
      </c>
      <c r="B6" s="13" t="s">
        <v>47</v>
      </c>
      <c r="C6">
        <f>ПротоколыИспытаний!J93</f>
        <v>1.0000000000000001E-5</v>
      </c>
    </row>
    <row r="7" spans="1:10" ht="12.75">
      <c r="A7" s="13" t="s">
        <v>48</v>
      </c>
      <c r="B7" s="13" t="s">
        <v>49</v>
      </c>
      <c r="C7">
        <f>ПротоколыИспытаний!J111</f>
        <v>1.0000000000000001E-5</v>
      </c>
    </row>
    <row r="8" spans="1:10" ht="12.75">
      <c r="A8" s="13" t="s">
        <v>50</v>
      </c>
      <c r="B8" s="13" t="s">
        <v>51</v>
      </c>
      <c r="C8">
        <f>ПротоколыИспытаний!J129</f>
        <v>1.0000000000000001E-5</v>
      </c>
    </row>
    <row r="9" spans="1:10" ht="12.75">
      <c r="A9" s="13" t="s">
        <v>52</v>
      </c>
      <c r="B9" s="13" t="s">
        <v>53</v>
      </c>
      <c r="C9">
        <f>ПротоколыИспытаний!J147</f>
        <v>1.0000000000000001E-5</v>
      </c>
    </row>
    <row r="10" spans="1:10" ht="12.75">
      <c r="A10" s="13" t="s">
        <v>54</v>
      </c>
      <c r="B10" s="13" t="s">
        <v>55</v>
      </c>
      <c r="C10">
        <f>ПротоколыИспытаний!J165</f>
        <v>1.0000000000000001E-5</v>
      </c>
    </row>
    <row r="11" spans="1:10" ht="12.75">
      <c r="A11" s="13" t="s">
        <v>56</v>
      </c>
      <c r="B11" s="13" t="s">
        <v>57</v>
      </c>
      <c r="C11">
        <f>ПротоколыИспытаний!J183</f>
        <v>1.0000000000000001E-5</v>
      </c>
    </row>
    <row r="12" spans="1:10" ht="12.75">
      <c r="A12" s="13" t="s">
        <v>58</v>
      </c>
      <c r="B12" s="13" t="s">
        <v>59</v>
      </c>
      <c r="C12">
        <f>ПротоколыИспытаний!J201</f>
        <v>1.0000000000000001E-5</v>
      </c>
    </row>
    <row r="13" spans="1:10" ht="12.75">
      <c r="A13" s="13" t="s">
        <v>60</v>
      </c>
      <c r="B13" s="13" t="s">
        <v>61</v>
      </c>
      <c r="C13">
        <f>ПротоколыИспытаний!J219</f>
        <v>1.0000000000000001E-5</v>
      </c>
    </row>
    <row r="14" spans="1:10">
      <c r="A14" s="13" t="s">
        <v>62</v>
      </c>
      <c r="B14" s="13" t="s">
        <v>63</v>
      </c>
      <c r="C14">
        <f>ПротоколыИспытаний!J237</f>
        <v>1.0000000000000001E-5</v>
      </c>
      <c r="E14" s="6"/>
    </row>
    <row r="15" spans="1:10" ht="12.75">
      <c r="A15" s="13" t="s">
        <v>64</v>
      </c>
      <c r="B15" s="13" t="s">
        <v>65</v>
      </c>
      <c r="C15">
        <f>ПротоколыИспытаний!J255</f>
        <v>1.0000000000000001E-5</v>
      </c>
    </row>
    <row r="16" spans="1:10" ht="12.75">
      <c r="A16" s="13" t="s">
        <v>66</v>
      </c>
      <c r="B16" s="13" t="s">
        <v>67</v>
      </c>
      <c r="C16">
        <f>ПротоколыИспытаний!J273</f>
        <v>1.0000000000000001E-5</v>
      </c>
    </row>
    <row r="17" spans="1:3" ht="12.75">
      <c r="A17" s="13" t="s">
        <v>68</v>
      </c>
      <c r="B17" s="13" t="s">
        <v>69</v>
      </c>
      <c r="C17">
        <f>ПротоколыИспытаний!J291</f>
        <v>1.0000000000000001E-5</v>
      </c>
    </row>
    <row r="18" spans="1:3" ht="12.75">
      <c r="A18" s="13" t="s">
        <v>70</v>
      </c>
      <c r="B18" s="13" t="s">
        <v>71</v>
      </c>
      <c r="C18">
        <f>ПротоколыИспытаний!J309</f>
        <v>1.0000000000000001E-5</v>
      </c>
    </row>
    <row r="19" spans="1:3" ht="12.75">
      <c r="A19" s="13" t="s">
        <v>72</v>
      </c>
      <c r="B19" s="13" t="s">
        <v>73</v>
      </c>
      <c r="C19">
        <f>ПротоколыИспытаний!J327</f>
        <v>1.0000000000000001E-5</v>
      </c>
    </row>
    <row r="20" spans="1:3" ht="12.75">
      <c r="A20" s="13" t="s">
        <v>74</v>
      </c>
      <c r="B20" s="13" t="s">
        <v>75</v>
      </c>
      <c r="C20">
        <f>ПротоколыИспытаний!J345</f>
        <v>1.0000000000000001E-5</v>
      </c>
    </row>
    <row r="21" spans="1:3" ht="12.75">
      <c r="A21" s="13" t="s">
        <v>76</v>
      </c>
      <c r="B21" s="13" t="s">
        <v>77</v>
      </c>
      <c r="C21">
        <f>ПротоколыИспытаний!J363</f>
        <v>1.0000000000000001E-5</v>
      </c>
    </row>
    <row r="22" spans="1:3" ht="12.75">
      <c r="A22" s="13" t="s">
        <v>78</v>
      </c>
      <c r="B22" s="13" t="s">
        <v>79</v>
      </c>
      <c r="C22">
        <f>ПротоколыИспытаний!J381</f>
        <v>1.0000000000000001E-5</v>
      </c>
    </row>
    <row r="23" spans="1:3" ht="12.75">
      <c r="A23" s="13" t="s">
        <v>80</v>
      </c>
      <c r="B23" s="13" t="s">
        <v>81</v>
      </c>
      <c r="C23">
        <f>ПротоколыИспытаний!J399</f>
        <v>1.0000000000000001E-5</v>
      </c>
    </row>
    <row r="24" spans="1:3" ht="12.75">
      <c r="A24" s="13" t="s">
        <v>82</v>
      </c>
      <c r="B24" s="13" t="s">
        <v>83</v>
      </c>
      <c r="C24">
        <f>ПротоколыИспытаний!J417</f>
        <v>1.0000000000000001E-5</v>
      </c>
    </row>
    <row r="25" spans="1:3" ht="12.75">
      <c r="A25" s="17" t="s">
        <v>84</v>
      </c>
      <c r="B25" s="13"/>
      <c r="C25">
        <f>ПротоколыИспытаний!J435</f>
        <v>1.0000000000000001E-5</v>
      </c>
    </row>
    <row r="26" spans="1:3" ht="12.75">
      <c r="A26" s="14">
        <v>25</v>
      </c>
      <c r="B26" s="14"/>
      <c r="C26">
        <f>ПротоколыИспытаний!J453</f>
        <v>1.0000000000000001E-5</v>
      </c>
    </row>
    <row r="27" spans="1:3" ht="12.75">
      <c r="A27" s="14">
        <v>26</v>
      </c>
      <c r="B27" s="14"/>
      <c r="C27">
        <f>ПротоколыИспытаний!J471</f>
        <v>1.0000000000000001E-5</v>
      </c>
    </row>
    <row r="28" spans="1:3" ht="12.75">
      <c r="A28" s="14">
        <v>27</v>
      </c>
      <c r="B28" s="14"/>
      <c r="C28">
        <f>ПротоколыИспытаний!J489</f>
        <v>1.0000000000000001E-5</v>
      </c>
    </row>
    <row r="29" spans="1:3" ht="12.75">
      <c r="A29" s="14">
        <v>28</v>
      </c>
      <c r="B29" s="14"/>
      <c r="C29">
        <f>ПротоколыИспытаний!J507</f>
        <v>1.0000000000000001E-5</v>
      </c>
    </row>
    <row r="30" spans="1:3" ht="12.75">
      <c r="A30" s="14">
        <v>29</v>
      </c>
      <c r="B30" s="14"/>
      <c r="C30">
        <f>ПротоколыИспытаний!J525</f>
        <v>1.0000000000000001E-5</v>
      </c>
    </row>
    <row r="31" spans="1:3" ht="12.75">
      <c r="A31" s="14">
        <v>30</v>
      </c>
      <c r="B31" s="14"/>
      <c r="C31">
        <f>ПротоколыИспытаний!J543</f>
        <v>1.0000000000000001E-5</v>
      </c>
    </row>
    <row r="32" spans="1:3" ht="12.75">
      <c r="A32" s="14">
        <v>31</v>
      </c>
      <c r="B32" s="14"/>
      <c r="C32">
        <f>ПротоколыИспытаний!J561</f>
        <v>1.0000000000000001E-5</v>
      </c>
    </row>
    <row r="33" spans="1:3" ht="12.75">
      <c r="A33" s="14">
        <v>32</v>
      </c>
      <c r="B33" s="14"/>
      <c r="C33">
        <f>ПротоколыИспытаний!J579</f>
        <v>1.0000000000000001E-5</v>
      </c>
    </row>
    <row r="34" spans="1:3" ht="12.75">
      <c r="A34" s="14">
        <v>33</v>
      </c>
      <c r="B34" s="14"/>
      <c r="C34">
        <f>ПротоколыИспытаний!J597</f>
        <v>1.0000000000000001E-5</v>
      </c>
    </row>
    <row r="35" spans="1:3" ht="12.75">
      <c r="A35" s="14">
        <v>34</v>
      </c>
      <c r="B35" s="14"/>
      <c r="C35">
        <f>ПротоколыИспытаний!J615</f>
        <v>1.0000000000000001E-5</v>
      </c>
    </row>
    <row r="36" spans="1:3" ht="12.75">
      <c r="A36" s="14">
        <v>35</v>
      </c>
      <c r="B36" s="14"/>
      <c r="C36">
        <f>ПротоколыИспытаний!J633</f>
        <v>1.0000000000000001E-5</v>
      </c>
    </row>
    <row r="37" spans="1:3" ht="12.75">
      <c r="A37" s="14">
        <v>36</v>
      </c>
      <c r="B37" s="14"/>
      <c r="C37">
        <f>ПротоколыИспытаний!J651</f>
        <v>1.0000000000000001E-5</v>
      </c>
    </row>
    <row r="38" spans="1:3" ht="12.75">
      <c r="A38" s="14">
        <v>36</v>
      </c>
      <c r="B38" s="14"/>
      <c r="C38">
        <f>ПротоколыИспытаний!J669</f>
        <v>1.0000000000000001E-5</v>
      </c>
    </row>
    <row r="39" spans="1:3" ht="12.75">
      <c r="A39" s="14">
        <v>38</v>
      </c>
      <c r="B39" s="14"/>
      <c r="C39">
        <f>ПротоколыИспытаний!J687</f>
        <v>1.0000000000000001E-5</v>
      </c>
    </row>
    <row r="40" spans="1:3" ht="12.75">
      <c r="A40" s="14">
        <v>39</v>
      </c>
      <c r="B40" s="14"/>
      <c r="C40">
        <f>ПротоколыИспытаний!J705</f>
        <v>1.0000000000000001E-5</v>
      </c>
    </row>
    <row r="41" spans="1:3" ht="12.75">
      <c r="A41" s="14">
        <v>40</v>
      </c>
      <c r="B41" s="14"/>
      <c r="C41">
        <f>ПротоколыИспытаний!J723</f>
        <v>1.0000000000000001E-5</v>
      </c>
    </row>
    <row r="42" spans="1:3" ht="12.75">
      <c r="A42" s="14"/>
      <c r="B42" s="14"/>
    </row>
    <row r="43" spans="1:3" ht="12.75">
      <c r="A43" s="14"/>
      <c r="B43" s="1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W737"/>
  <sheetViews>
    <sheetView topLeftCell="A715" zoomScaleNormal="100" workbookViewId="0">
      <selection activeCell="A733" sqref="A733:H735"/>
    </sheetView>
  </sheetViews>
  <sheetFormatPr defaultColWidth="37.28515625" defaultRowHeight="18"/>
  <cols>
    <col min="1" max="1" width="25.42578125" style="1" customWidth="1"/>
    <col min="2" max="3" width="9.7109375" style="1" customWidth="1"/>
    <col min="4" max="4" width="13.5703125" style="1" customWidth="1"/>
    <col min="5" max="5" width="9.7109375" style="1" customWidth="1"/>
    <col min="6" max="7" width="8.7109375" style="1" customWidth="1"/>
    <col min="8" max="8" width="7.28515625" style="1" customWidth="1"/>
    <col min="9" max="9" width="3.28515625" style="1" customWidth="1"/>
    <col min="10" max="11" width="4.7109375" style="1" customWidth="1"/>
    <col min="12" max="12" width="68.42578125" style="1" customWidth="1"/>
    <col min="13" max="1011" width="37.28515625" style="1"/>
    <col min="1012" max="1024" width="11.5703125" customWidth="1"/>
  </cols>
  <sheetData>
    <row r="1" spans="1:12" ht="18.75">
      <c r="A1" s="11" t="str">
        <f>'Название и список группы'!A1</f>
        <v>ИВТ19-3</v>
      </c>
      <c r="B1" s="66"/>
      <c r="C1" s="66"/>
      <c r="D1" s="66"/>
      <c r="E1" s="66"/>
      <c r="F1" s="66"/>
      <c r="G1" s="66"/>
      <c r="H1" s="16"/>
      <c r="I1" s="16"/>
      <c r="L1" s="60" t="s">
        <v>85</v>
      </c>
    </row>
    <row r="2" spans="1:12">
      <c r="A2" s="5"/>
      <c r="B2" s="7"/>
      <c r="C2" s="7"/>
      <c r="D2" s="7"/>
      <c r="E2" s="7"/>
      <c r="F2" s="28"/>
      <c r="G2" s="7"/>
      <c r="H2" s="2"/>
      <c r="I2" s="2"/>
      <c r="J2" s="3" t="s">
        <v>0</v>
      </c>
      <c r="L2" s="23" t="s">
        <v>86</v>
      </c>
    </row>
    <row r="3" spans="1:12" ht="18.75">
      <c r="A3" s="22"/>
      <c r="B3" s="20"/>
      <c r="C3" s="20"/>
      <c r="D3" s="20"/>
      <c r="E3" s="20"/>
      <c r="F3" s="28"/>
      <c r="G3" s="7"/>
      <c r="H3" s="10"/>
      <c r="I3" s="10"/>
      <c r="J3" s="6">
        <f>SUM(J21,J39,J57,J75,J93,J111,J129,J147,J165,J183,J201,J219,J237,J255,J273,J291,J309,J327,J345,J363,J381,J399,J417,J435)+SUM(J453,J471,J489,J507,J525,J543,J561,J579,J597,J615,J633,J651,J669,J687,J705,J723)</f>
        <v>4.0000000000000002E-4</v>
      </c>
      <c r="L3" s="1" t="s">
        <v>2</v>
      </c>
    </row>
    <row r="4" spans="1:12" ht="18.75">
      <c r="A4" s="22"/>
      <c r="B4" s="20"/>
      <c r="C4" s="20"/>
      <c r="D4" s="20"/>
      <c r="E4" s="20"/>
      <c r="F4" s="28"/>
      <c r="G4" s="7"/>
      <c r="H4" s="10"/>
      <c r="I4" s="10"/>
      <c r="L4" s="1" t="s">
        <v>3</v>
      </c>
    </row>
    <row r="5" spans="1:12" ht="18.75">
      <c r="A5" s="5"/>
      <c r="B5" s="5"/>
      <c r="C5" s="5"/>
      <c r="D5" s="5"/>
      <c r="E5" s="7"/>
      <c r="F5" s="28"/>
      <c r="G5" s="7"/>
      <c r="H5" s="10"/>
      <c r="I5" s="10"/>
      <c r="L5" s="1" t="s">
        <v>4</v>
      </c>
    </row>
    <row r="6" spans="1:12" ht="18.75">
      <c r="A6" s="47"/>
      <c r="B6" s="48"/>
      <c r="C6" s="48"/>
      <c r="D6" s="48"/>
      <c r="E6" s="49"/>
      <c r="F6" s="7"/>
      <c r="G6" s="7"/>
      <c r="H6" s="10"/>
      <c r="I6" s="11"/>
    </row>
    <row r="7" spans="1:12" ht="18.75">
      <c r="A7" s="5"/>
      <c r="B7" s="55"/>
      <c r="C7" s="55"/>
      <c r="D7" s="55"/>
      <c r="E7" s="56"/>
      <c r="F7" s="28"/>
      <c r="G7" s="7"/>
      <c r="H7" s="10"/>
      <c r="I7" s="11"/>
      <c r="L7" s="1" t="s">
        <v>87</v>
      </c>
    </row>
    <row r="8" spans="1:12" ht="19.5" thickBot="1">
      <c r="A8" s="50" t="s">
        <v>5</v>
      </c>
      <c r="B8" s="51">
        <f>B9*B9</f>
        <v>1</v>
      </c>
      <c r="C8" s="51">
        <f t="shared" ref="C8:E8" si="0">C9*C9</f>
        <v>4</v>
      </c>
      <c r="D8" s="51">
        <f t="shared" si="0"/>
        <v>9</v>
      </c>
      <c r="E8" s="51">
        <f t="shared" si="0"/>
        <v>16</v>
      </c>
      <c r="F8" s="7"/>
      <c r="G8" s="7"/>
      <c r="H8" s="10"/>
      <c r="I8" s="11"/>
      <c r="L8" s="1" t="s">
        <v>88</v>
      </c>
    </row>
    <row r="9" spans="1:12" ht="19.5" thickTop="1">
      <c r="A9" s="30" t="s">
        <v>6</v>
      </c>
      <c r="B9" s="35">
        <v>1</v>
      </c>
      <c r="C9" s="35">
        <v>2</v>
      </c>
      <c r="D9" s="35">
        <v>3</v>
      </c>
      <c r="E9" s="36">
        <v>4</v>
      </c>
      <c r="F9" s="28"/>
      <c r="G9" s="7"/>
      <c r="H9" s="10"/>
      <c r="I9" s="11"/>
    </row>
    <row r="10" spans="1:12" ht="19.5" thickBot="1">
      <c r="A10" s="33" t="s">
        <v>7</v>
      </c>
      <c r="B10" s="38">
        <f>SUM(B28,B46,B64,B82,B100,B118,B136,B154,B172,B190,B208,B226,B244,B262,B280,B298,B316,B334,B352,B370,B388,B406,B424,B442)+SUM(B460,B478,B496,B514,B532,B550,B568,B586,B604,B622,B640,B658,B676,B694,B712,B730)</f>
        <v>0</v>
      </c>
      <c r="C10" s="38">
        <f t="shared" ref="C10:E10" si="1">SUM(C28,C46,C64,C82,C100,C118,C136,C154,C172,C190,C208,C226,C244,C262,C280,C298,C316,C334,C352,C370,C388,C406,C424,C442)+SUM(C460,C478,C496,C514,C532,C550,C568,C586,C604,C622,C640,C658,C676,C694,C712,C730)</f>
        <v>0</v>
      </c>
      <c r="D10" s="38">
        <f t="shared" si="1"/>
        <v>0</v>
      </c>
      <c r="E10" s="39">
        <f t="shared" si="1"/>
        <v>0</v>
      </c>
      <c r="F10" s="37">
        <f>SUM(B10:E10)</f>
        <v>0</v>
      </c>
      <c r="G10" s="29"/>
      <c r="H10" s="10"/>
      <c r="I10" s="11"/>
    </row>
    <row r="11" spans="1:12" ht="20.25" thickTop="1" thickBot="1">
      <c r="A11" s="19" t="s">
        <v>8</v>
      </c>
      <c r="B11" s="57">
        <f>IF($F10=0,0,B10/$F10)</f>
        <v>0</v>
      </c>
      <c r="C11" s="57">
        <f t="shared" ref="C11:E11" si="2">IF($F10=0,0,C10/$F10)</f>
        <v>0</v>
      </c>
      <c r="D11" s="57">
        <f t="shared" si="2"/>
        <v>0</v>
      </c>
      <c r="E11" s="57">
        <f t="shared" si="2"/>
        <v>0</v>
      </c>
      <c r="F11" s="7"/>
      <c r="G11" s="7"/>
      <c r="H11" s="10"/>
      <c r="I11" s="11"/>
    </row>
    <row r="12" spans="1:12" ht="20.25" thickTop="1" thickBot="1">
      <c r="A12" s="52" t="s">
        <v>9</v>
      </c>
      <c r="B12" s="53">
        <v>0.5</v>
      </c>
      <c r="C12" s="53">
        <v>0.25</v>
      </c>
      <c r="D12" s="53">
        <v>0.125</v>
      </c>
      <c r="E12" s="54">
        <v>0.125</v>
      </c>
      <c r="F12" s="5"/>
      <c r="G12" s="5"/>
      <c r="H12" s="10"/>
      <c r="I12" s="11"/>
    </row>
    <row r="13" spans="1:12" ht="19.5" thickTop="1">
      <c r="A13" s="22" t="s">
        <v>11</v>
      </c>
      <c r="B13" s="46">
        <f>SUMPRODUCT(B9:E9,B12:E12)</f>
        <v>1.875</v>
      </c>
      <c r="C13" s="5"/>
      <c r="D13" s="5" t="s">
        <v>12</v>
      </c>
      <c r="E13" s="5">
        <f>SUMPRODUCT(B9:E9,B11:E11)</f>
        <v>0</v>
      </c>
      <c r="F13" s="5"/>
      <c r="G13" s="5"/>
      <c r="H13" s="10"/>
      <c r="I13" s="11"/>
    </row>
    <row r="14" spans="1:12" ht="18.75">
      <c r="A14" s="22" t="s">
        <v>13</v>
      </c>
      <c r="B14" s="46">
        <f>SUMPRODUCT(B8:E8,B12:E12)-B13*B13</f>
        <v>1.109375</v>
      </c>
      <c r="C14" s="5"/>
      <c r="D14" s="55" t="s">
        <v>14</v>
      </c>
      <c r="E14" s="55">
        <f>SUMPRODUCT(B8:E8,B11:E11)-E13*E13</f>
        <v>0</v>
      </c>
      <c r="F14" s="20"/>
      <c r="G14" s="20"/>
      <c r="H14" s="10"/>
      <c r="I14" s="11"/>
    </row>
    <row r="15" spans="1:12" ht="18.75">
      <c r="A15" s="22" t="s">
        <v>15</v>
      </c>
      <c r="B15" s="46">
        <f>SQRT(B14)</f>
        <v>1.0532687216470449</v>
      </c>
      <c r="C15" s="5"/>
      <c r="D15" s="5" t="s">
        <v>16</v>
      </c>
      <c r="E15" s="5">
        <f>SQRT(E14)</f>
        <v>0</v>
      </c>
      <c r="F15" s="5"/>
      <c r="G15" s="5"/>
      <c r="H15" s="10"/>
      <c r="I15" s="11"/>
    </row>
    <row r="16" spans="1:12" ht="18.75">
      <c r="A16" s="9"/>
      <c r="B16" s="5"/>
      <c r="C16" s="5"/>
      <c r="D16" s="55" t="s">
        <v>17</v>
      </c>
      <c r="E16" s="55">
        <f>(IF(J21&gt;0.5,E32,0)+IF(J39&gt;0.5,E50,0)+IF(J57&gt;0.5,E68,0)+IF(J75&gt;0.5,E86,0)+IF(J93&gt;0.5,E104,0)+IF(J111&gt;0.5,E122,0)+IF(J129&gt;0.5,E140,0)+IF(J147&gt;0.5,E158,0)+IF(J165&gt;0.5,E176,0)+IF(J183&gt;0.5,E194,0)+IF(J201&gt;0.5,E212,0)+IF(J219&gt;0.5,E230,0)+IF(J237&gt;0.5,E248,0)+IF(J255&gt;0.5,E266,0)+IF(J273&gt;0.5,E284,0)+IF(J291&gt;0.5,E302,0)+IF(J309&gt;0.5,E320,0)+IF(J327&gt;0.5,E338,0)+IF(J345&gt;0.5,E356,0)+IF(J363&gt;0.5,E374,0)+IF(J381&gt;0.5,E392,0)+IF(J399&gt;0.5,E410,0)+IF(J417&gt;0.5,E428,0)+IF(J435&gt;0.5,E446,0)+IF(J453&gt;0.5,E464,0)+IF(J471&gt;0.5,E482,0)+IF(J489&gt;0.5,E500,0)+IF(J507&gt;0.5,E518,0)+IF(J525&gt;0.5,E536,0)+IF(J543&gt;0.5,E554,0)+IF(J561&gt;0.5,E572,0)+IF(J579&gt;0.5,E590,0)+IF(J597&gt;0.5,E608,0)+IF(J615&gt;0.5,E626,0)+IF(J633&gt;0.5,E644,0)+IF(J651&gt;0.5,E662,0)+IF(J669&gt;0.5,E680,0)+IF(J687&gt;0.5,E698,0)+IF(J705&gt;0.5,E716,0)+IF(J723&gt;0.5,E734,0))/J3</f>
        <v>0</v>
      </c>
      <c r="F16" s="59" t="s">
        <v>18</v>
      </c>
      <c r="G16" s="55">
        <f>E14*F10/(F10-1)</f>
        <v>0</v>
      </c>
      <c r="H16" s="10"/>
      <c r="I16" s="11"/>
    </row>
    <row r="17" spans="1:12" ht="18.75">
      <c r="A17" s="9"/>
      <c r="B17" s="5"/>
      <c r="C17" s="5"/>
      <c r="D17" s="5"/>
      <c r="E17" s="5"/>
      <c r="F17" s="5"/>
      <c r="G17" s="5"/>
      <c r="H17" s="10"/>
      <c r="I17" s="11"/>
    </row>
    <row r="18" spans="1:12" ht="18.75">
      <c r="A18" s="11"/>
      <c r="B18" s="11"/>
    </row>
    <row r="19" spans="1:12" ht="18.75">
      <c r="A19" s="15" t="str">
        <f>'Название и список группы'!A2</f>
        <v>Ахаррам</v>
      </c>
      <c r="B19" s="67" t="str">
        <f>'Название и список группы'!B2</f>
        <v>Юнесс</v>
      </c>
      <c r="C19" s="67"/>
      <c r="D19" s="67"/>
      <c r="E19" s="67"/>
      <c r="F19" s="67"/>
      <c r="G19" s="67"/>
      <c r="H19" s="67"/>
      <c r="I19" s="67"/>
      <c r="J19" s="67"/>
      <c r="L19" s="60" t="str">
        <f>L$1</f>
        <v>Поля изменять только на листе "ПротоколыИспытаний"</v>
      </c>
    </row>
    <row r="20" spans="1:12">
      <c r="A20" s="18"/>
      <c r="B20" s="7" t="s">
        <v>20</v>
      </c>
      <c r="C20" s="21"/>
      <c r="D20" s="18"/>
      <c r="E20" s="7" t="s">
        <v>20</v>
      </c>
      <c r="F20" s="21"/>
      <c r="G20" s="8"/>
      <c r="H20" s="2"/>
      <c r="I20" s="2"/>
      <c r="J20" s="3" t="s">
        <v>0</v>
      </c>
      <c r="L20" s="23" t="str">
        <f>L$2</f>
        <v>5 серий бросков монеты</v>
      </c>
    </row>
    <row r="21" spans="1:12" ht="18.75">
      <c r="A21" s="25" t="s">
        <v>21</v>
      </c>
      <c r="B21" s="22">
        <f>ПротоколыИспытаний!B21</f>
        <v>0</v>
      </c>
      <c r="C21" s="20"/>
      <c r="D21" s="25" t="s">
        <v>21</v>
      </c>
      <c r="E21" s="22">
        <f>ПротоколыИспытаний!E21</f>
        <v>0</v>
      </c>
      <c r="F21" s="20"/>
      <c r="G21" s="7"/>
      <c r="H21" s="10"/>
      <c r="I21" s="10"/>
      <c r="J21" s="24">
        <f>IF(SUM(B21:B25)&gt;0,1,10^(-5))</f>
        <v>1.0000000000000001E-5</v>
      </c>
      <c r="L21" s="23" t="str">
        <f>L$3</f>
        <v>X — число бросков в серии из не более 4 бросков,</v>
      </c>
    </row>
    <row r="22" spans="1:12" ht="18.75">
      <c r="A22" s="25" t="s">
        <v>23</v>
      </c>
      <c r="B22" s="22">
        <f>ПротоколыИспытаний!B22</f>
        <v>0</v>
      </c>
      <c r="C22" s="20"/>
      <c r="D22" s="25" t="s">
        <v>23</v>
      </c>
      <c r="E22" s="22">
        <f>ПротоколыИспытаний!E22</f>
        <v>0</v>
      </c>
      <c r="F22" s="20"/>
      <c r="G22" s="7"/>
      <c r="H22" s="10"/>
      <c r="I22" s="10"/>
      <c r="L22" s="23" t="str">
        <f>L$4</f>
        <v>серия прекращается либо после 4-го броска,</v>
      </c>
    </row>
    <row r="23" spans="1:12" ht="18.75">
      <c r="A23" s="25" t="s">
        <v>25</v>
      </c>
      <c r="B23" s="22">
        <f>ПротоколыИспытаний!B23</f>
        <v>0</v>
      </c>
      <c r="C23" s="20"/>
      <c r="D23" s="25" t="s">
        <v>25</v>
      </c>
      <c r="E23" s="22">
        <f>ПротоколыИспытаний!E23</f>
        <v>0</v>
      </c>
      <c r="F23" s="20"/>
      <c r="G23" s="7"/>
      <c r="H23" s="10"/>
      <c r="I23" s="10"/>
      <c r="L23" s="23">
        <f>L$6</f>
        <v>0</v>
      </c>
    </row>
    <row r="24" spans="1:12" ht="18.75">
      <c r="A24" s="25" t="s">
        <v>27</v>
      </c>
      <c r="B24" s="22">
        <f>ПротоколыИспытаний!B24</f>
        <v>0</v>
      </c>
      <c r="C24" s="20"/>
      <c r="D24" s="25" t="s">
        <v>27</v>
      </c>
      <c r="E24" s="22">
        <f>ПротоколыИспытаний!E24</f>
        <v>0</v>
      </c>
      <c r="F24" s="20"/>
      <c r="G24" s="7"/>
      <c r="H24" s="10"/>
      <c r="I24" s="11"/>
      <c r="L24" s="23" t="str">
        <f>L$7</f>
        <v>Результаты испытаний и расчетов заносите только</v>
      </c>
    </row>
    <row r="25" spans="1:12" ht="18.75">
      <c r="A25" s="26" t="s">
        <v>29</v>
      </c>
      <c r="B25" s="22">
        <f>ПротоколыИспытаний!B25</f>
        <v>0</v>
      </c>
      <c r="C25" s="20"/>
      <c r="D25" s="26" t="s">
        <v>29</v>
      </c>
      <c r="E25" s="22">
        <f>ПротоколыИспытаний!E25</f>
        <v>0</v>
      </c>
      <c r="F25" s="20"/>
      <c r="G25" s="7"/>
      <c r="H25" s="10"/>
      <c r="I25" s="11"/>
      <c r="L25" s="23" t="str">
        <f>L$8</f>
        <v>в ячейки на листе "ПротоколыИспытаний"</v>
      </c>
    </row>
    <row r="26" spans="1:12" ht="19.5" thickBot="1">
      <c r="A26" s="18" t="s">
        <v>5</v>
      </c>
      <c r="B26" s="34">
        <f>B27*B27</f>
        <v>1</v>
      </c>
      <c r="C26" s="34">
        <f t="shared" ref="C26:E26" si="3">C27*C27</f>
        <v>4</v>
      </c>
      <c r="D26" s="34">
        <f t="shared" si="3"/>
        <v>9</v>
      </c>
      <c r="E26" s="34">
        <f t="shared" si="3"/>
        <v>16</v>
      </c>
      <c r="F26" s="20"/>
      <c r="G26" s="20"/>
      <c r="H26" s="10"/>
      <c r="L26" s="23">
        <f>L$9</f>
        <v>0</v>
      </c>
    </row>
    <row r="27" spans="1:12" ht="20.25" thickTop="1" thickBot="1">
      <c r="A27" s="30" t="s">
        <v>6</v>
      </c>
      <c r="B27" s="31">
        <v>1</v>
      </c>
      <c r="C27" s="31">
        <v>2</v>
      </c>
      <c r="D27" s="31">
        <v>3</v>
      </c>
      <c r="E27" s="32">
        <v>4</v>
      </c>
      <c r="F27" s="44"/>
      <c r="G27" s="20"/>
      <c r="H27" s="10"/>
      <c r="L27" s="23">
        <f>L$10</f>
        <v>0</v>
      </c>
    </row>
    <row r="28" spans="1:12" ht="20.25" thickTop="1" thickBot="1">
      <c r="A28" s="33" t="s">
        <v>7</v>
      </c>
      <c r="B28" s="22">
        <f>ПротоколыИспытаний!B28</f>
        <v>0</v>
      </c>
      <c r="C28" s="22">
        <f>ПротоколыИспытаний!C28</f>
        <v>0</v>
      </c>
      <c r="D28" s="22">
        <f>ПротоколыИспытаний!D28</f>
        <v>0</v>
      </c>
      <c r="E28" s="22">
        <f>ПротоколыИспытаний!E28</f>
        <v>0</v>
      </c>
      <c r="F28" s="45">
        <f>SUM(B28:E28)</f>
        <v>0</v>
      </c>
      <c r="G28" s="40"/>
      <c r="H28" s="10"/>
      <c r="L28" s="23">
        <f>L$11</f>
        <v>0</v>
      </c>
    </row>
    <row r="29" spans="1:12" ht="20.25" thickTop="1" thickBot="1">
      <c r="A29" s="19" t="s">
        <v>8</v>
      </c>
      <c r="B29" s="58">
        <f>IF($F28=0,0,B28/$F28)</f>
        <v>0</v>
      </c>
      <c r="C29" s="58">
        <f t="shared" ref="C29:E29" si="4">IF($F28=0,0,C28/$F28)</f>
        <v>0</v>
      </c>
      <c r="D29" s="58">
        <f t="shared" si="4"/>
        <v>0</v>
      </c>
      <c r="E29" s="58">
        <f t="shared" si="4"/>
        <v>0</v>
      </c>
      <c r="F29" s="41"/>
      <c r="G29" s="20"/>
      <c r="H29" s="10"/>
      <c r="L29" s="23">
        <f>L$12</f>
        <v>0</v>
      </c>
    </row>
    <row r="30" spans="1:12" ht="20.25" thickTop="1" thickBot="1">
      <c r="A30" s="52" t="s">
        <v>9</v>
      </c>
      <c r="B30" s="53">
        <v>0.5</v>
      </c>
      <c r="C30" s="53">
        <v>0.25</v>
      </c>
      <c r="D30" s="53">
        <v>0.125</v>
      </c>
      <c r="E30" s="54">
        <v>0.125</v>
      </c>
      <c r="F30" s="20"/>
      <c r="G30" s="20"/>
      <c r="H30" s="10"/>
      <c r="L30" s="23">
        <f>L$13</f>
        <v>0</v>
      </c>
    </row>
    <row r="31" spans="1:12" ht="19.5" thickTop="1">
      <c r="A31" s="22" t="s">
        <v>11</v>
      </c>
      <c r="B31" s="46">
        <f>SUMPRODUCT(B27:E27,B30:E30)</f>
        <v>1.875</v>
      </c>
      <c r="C31" s="64" t="str">
        <f>[1]ПротоколыИспытаний!E31</f>
        <v>?</v>
      </c>
      <c r="D31" s="65" t="s">
        <v>89</v>
      </c>
      <c r="E31" s="46">
        <f>SUMPRODUCT(B27:E27,B29:E29)</f>
        <v>0</v>
      </c>
      <c r="F31" s="20"/>
      <c r="G31" s="20"/>
      <c r="H31" s="10"/>
      <c r="L31" s="23">
        <f>L$14</f>
        <v>0</v>
      </c>
    </row>
    <row r="32" spans="1:12" ht="18.75">
      <c r="A32" s="22" t="s">
        <v>13</v>
      </c>
      <c r="B32" s="46">
        <f>SUMPRODUCT(B26:E26,B30:E30)-B31*B31</f>
        <v>1.109375</v>
      </c>
      <c r="C32" s="64" t="str">
        <f>[1]ПротоколыИспытаний!E32</f>
        <v>?</v>
      </c>
      <c r="D32" s="65" t="s">
        <v>90</v>
      </c>
      <c r="E32" s="46">
        <f>SUMPRODUCT(B26:E26,B29:E29)-E31*E31</f>
        <v>0</v>
      </c>
      <c r="F32" s="20" t="s">
        <v>18</v>
      </c>
      <c r="G32" s="20">
        <f>E32*F28/(F28-1)</f>
        <v>0</v>
      </c>
      <c r="H32" s="10" t="str">
        <f>[1]ПротоколыИспытаний!G32</f>
        <v>?</v>
      </c>
      <c r="L32" s="23">
        <f>L$15</f>
        <v>0</v>
      </c>
    </row>
    <row r="33" spans="1:12" ht="18.75">
      <c r="A33" s="22" t="s">
        <v>15</v>
      </c>
      <c r="B33" s="46">
        <f>SQRT(B32)</f>
        <v>1.0532687216470449</v>
      </c>
      <c r="C33" s="64" t="str">
        <f>[1]ПротоколыИспытаний!E33</f>
        <v>?</v>
      </c>
      <c r="D33" s="65" t="s">
        <v>91</v>
      </c>
      <c r="E33" s="46">
        <f>SQRT(E32)</f>
        <v>0</v>
      </c>
      <c r="F33" s="20"/>
      <c r="G33" s="20"/>
      <c r="H33" s="10"/>
      <c r="L33" s="23">
        <f>L$16</f>
        <v>0</v>
      </c>
    </row>
    <row r="34" spans="1:12" ht="18.75">
      <c r="A34" s="22"/>
      <c r="B34" s="20"/>
      <c r="C34" s="20"/>
      <c r="D34" s="20"/>
      <c r="E34" s="20"/>
      <c r="F34" s="20"/>
      <c r="G34" s="20"/>
      <c r="H34" s="10"/>
      <c r="L34" s="23">
        <f t="shared" ref="L34:L35" si="5">L16</f>
        <v>0</v>
      </c>
    </row>
    <row r="35" spans="1:12" ht="18.75">
      <c r="A35" s="5"/>
      <c r="B35" s="7"/>
      <c r="C35" s="7"/>
      <c r="D35" s="7"/>
      <c r="E35" s="7"/>
      <c r="F35" s="7"/>
      <c r="G35" s="7"/>
      <c r="H35" s="10"/>
      <c r="L35" s="23">
        <f t="shared" si="5"/>
        <v>0</v>
      </c>
    </row>
    <row r="37" spans="1:12" ht="18.75">
      <c r="A37" s="15" t="str">
        <f>'Название и список группы'!A3</f>
        <v>Дауд</v>
      </c>
      <c r="B37" s="67" t="str">
        <f>'Название и список группы'!B3</f>
        <v>Мохамед Оссама Мохамед Абдраббу</v>
      </c>
      <c r="C37" s="67"/>
      <c r="D37" s="67"/>
      <c r="E37" s="67"/>
      <c r="F37" s="67"/>
      <c r="G37" s="67"/>
      <c r="H37" s="67"/>
      <c r="I37" s="67"/>
      <c r="J37" s="67"/>
      <c r="L37" s="60" t="str">
        <f>L$1</f>
        <v>Поля изменять только на листе "ПротоколыИспытаний"</v>
      </c>
    </row>
    <row r="38" spans="1:12">
      <c r="A38" s="18"/>
      <c r="B38" s="7" t="s">
        <v>20</v>
      </c>
      <c r="C38" s="21"/>
      <c r="D38" s="18"/>
      <c r="E38" s="7" t="s">
        <v>20</v>
      </c>
      <c r="F38" s="21"/>
      <c r="G38" s="8"/>
      <c r="H38" s="2"/>
      <c r="I38" s="2"/>
      <c r="J38" s="3" t="s">
        <v>0</v>
      </c>
      <c r="L38" s="23" t="str">
        <f>L$2</f>
        <v>5 серий бросков монеты</v>
      </c>
    </row>
    <row r="39" spans="1:12" ht="18.75">
      <c r="A39" s="25" t="s">
        <v>21</v>
      </c>
      <c r="B39" s="22">
        <f>ПротоколыИспытаний!B39</f>
        <v>0</v>
      </c>
      <c r="C39" s="20"/>
      <c r="D39" s="25" t="s">
        <v>21</v>
      </c>
      <c r="E39" s="22">
        <f>ПротоколыИспытаний!E39</f>
        <v>0</v>
      </c>
      <c r="F39" s="20"/>
      <c r="G39" s="7"/>
      <c r="H39" s="10"/>
      <c r="I39" s="10"/>
      <c r="J39" s="24">
        <f>IF(SUM(B39:B43)&gt;0,1,10^(-5))</f>
        <v>1.0000000000000001E-5</v>
      </c>
      <c r="L39" s="23" t="str">
        <f>L$3</f>
        <v>X — число бросков в серии из не более 4 бросков,</v>
      </c>
    </row>
    <row r="40" spans="1:12" ht="18.75">
      <c r="A40" s="25" t="s">
        <v>23</v>
      </c>
      <c r="B40" s="22">
        <f>ПротоколыИспытаний!B40</f>
        <v>0</v>
      </c>
      <c r="C40" s="20"/>
      <c r="D40" s="25" t="s">
        <v>23</v>
      </c>
      <c r="E40" s="22">
        <f>ПротоколыИспытаний!E40</f>
        <v>0</v>
      </c>
      <c r="F40" s="20"/>
      <c r="G40" s="7"/>
      <c r="H40" s="10"/>
      <c r="I40" s="10"/>
      <c r="L40" s="23" t="str">
        <f>L$4</f>
        <v>серия прекращается либо после 4-го броска,</v>
      </c>
    </row>
    <row r="41" spans="1:12" ht="18.75">
      <c r="A41" s="25" t="s">
        <v>25</v>
      </c>
      <c r="B41" s="22">
        <f>ПротоколыИспытаний!B41</f>
        <v>0</v>
      </c>
      <c r="C41" s="20"/>
      <c r="D41" s="25" t="s">
        <v>25</v>
      </c>
      <c r="E41" s="22">
        <f>ПротоколыИспытаний!E41</f>
        <v>0</v>
      </c>
      <c r="F41" s="20"/>
      <c r="G41" s="7"/>
      <c r="H41" s="10"/>
      <c r="I41" s="10"/>
      <c r="L41" s="23">
        <f>L$6</f>
        <v>0</v>
      </c>
    </row>
    <row r="42" spans="1:12" ht="18.75">
      <c r="A42" s="25" t="s">
        <v>27</v>
      </c>
      <c r="B42" s="22">
        <f>ПротоколыИспытаний!B42</f>
        <v>0</v>
      </c>
      <c r="C42" s="20"/>
      <c r="D42" s="25" t="s">
        <v>27</v>
      </c>
      <c r="E42" s="22">
        <f>ПротоколыИспытаний!E42</f>
        <v>0</v>
      </c>
      <c r="F42" s="20"/>
      <c r="G42" s="7"/>
      <c r="H42" s="10"/>
      <c r="I42" s="11"/>
      <c r="L42" s="23" t="str">
        <f>L$7</f>
        <v>Результаты испытаний и расчетов заносите только</v>
      </c>
    </row>
    <row r="43" spans="1:12" ht="18.75">
      <c r="A43" s="26" t="s">
        <v>29</v>
      </c>
      <c r="B43" s="22">
        <f>ПротоколыИспытаний!B43</f>
        <v>0</v>
      </c>
      <c r="C43" s="20"/>
      <c r="D43" s="26" t="s">
        <v>29</v>
      </c>
      <c r="E43" s="22">
        <f>ПротоколыИспытаний!E43</f>
        <v>0</v>
      </c>
      <c r="F43" s="20"/>
      <c r="G43" s="7"/>
      <c r="H43" s="10"/>
      <c r="I43" s="11"/>
      <c r="L43" s="23" t="str">
        <f>L$8</f>
        <v>в ячейки на листе "ПротоколыИспытаний"</v>
      </c>
    </row>
    <row r="44" spans="1:12" ht="19.5" thickBot="1">
      <c r="A44" s="18" t="s">
        <v>5</v>
      </c>
      <c r="B44" s="34">
        <f>B45*B45</f>
        <v>1</v>
      </c>
      <c r="C44" s="34">
        <f t="shared" ref="C44:E44" si="6">C45*C45</f>
        <v>4</v>
      </c>
      <c r="D44" s="34">
        <f t="shared" si="6"/>
        <v>9</v>
      </c>
      <c r="E44" s="34">
        <f t="shared" si="6"/>
        <v>16</v>
      </c>
      <c r="F44" s="20"/>
      <c r="G44" s="20"/>
      <c r="H44" s="10"/>
      <c r="L44" s="23">
        <f>L$9</f>
        <v>0</v>
      </c>
    </row>
    <row r="45" spans="1:12" ht="20.25" thickTop="1" thickBot="1">
      <c r="A45" s="30" t="s">
        <v>6</v>
      </c>
      <c r="B45" s="31">
        <v>1</v>
      </c>
      <c r="C45" s="31">
        <v>2</v>
      </c>
      <c r="D45" s="31">
        <v>3</v>
      </c>
      <c r="E45" s="32">
        <v>4</v>
      </c>
      <c r="F45" s="44"/>
      <c r="G45" s="20"/>
      <c r="H45" s="10"/>
      <c r="L45" s="23">
        <f>L$10</f>
        <v>0</v>
      </c>
    </row>
    <row r="46" spans="1:12" ht="20.25" thickTop="1" thickBot="1">
      <c r="A46" s="33" t="s">
        <v>7</v>
      </c>
      <c r="B46" s="22">
        <f>ПротоколыИспытаний!B46</f>
        <v>0</v>
      </c>
      <c r="C46" s="22">
        <f>ПротоколыИспытаний!C46</f>
        <v>0</v>
      </c>
      <c r="D46" s="22">
        <f>ПротоколыИспытаний!D46</f>
        <v>0</v>
      </c>
      <c r="E46" s="22">
        <f>ПротоколыИспытаний!E46</f>
        <v>0</v>
      </c>
      <c r="F46" s="45">
        <f>SUM(B46:E46)</f>
        <v>0</v>
      </c>
      <c r="G46" s="40"/>
      <c r="H46" s="10"/>
      <c r="L46" s="23">
        <f>L$11</f>
        <v>0</v>
      </c>
    </row>
    <row r="47" spans="1:12" ht="20.25" thickTop="1" thickBot="1">
      <c r="A47" s="19" t="s">
        <v>8</v>
      </c>
      <c r="B47" s="58">
        <f>IF($F46=0,0,B46/$F46)</f>
        <v>0</v>
      </c>
      <c r="C47" s="58">
        <f t="shared" ref="C47:E47" si="7">IF($F46=0,0,C46/$F46)</f>
        <v>0</v>
      </c>
      <c r="D47" s="58">
        <f t="shared" si="7"/>
        <v>0</v>
      </c>
      <c r="E47" s="58">
        <f t="shared" si="7"/>
        <v>0</v>
      </c>
      <c r="F47" s="41"/>
      <c r="G47" s="20"/>
      <c r="H47" s="10"/>
      <c r="L47" s="23">
        <f>L$12</f>
        <v>0</v>
      </c>
    </row>
    <row r="48" spans="1:12" ht="20.25" thickTop="1" thickBot="1">
      <c r="A48" s="52" t="s">
        <v>9</v>
      </c>
      <c r="B48" s="53">
        <v>0.5</v>
      </c>
      <c r="C48" s="53">
        <v>0.25</v>
      </c>
      <c r="D48" s="53">
        <v>0.125</v>
      </c>
      <c r="E48" s="54">
        <v>0.125</v>
      </c>
      <c r="F48" s="20"/>
      <c r="G48" s="20"/>
      <c r="H48" s="10"/>
      <c r="L48" s="23">
        <f>L$13</f>
        <v>0</v>
      </c>
    </row>
    <row r="49" spans="1:12" ht="19.5" thickTop="1">
      <c r="A49" s="22" t="s">
        <v>11</v>
      </c>
      <c r="B49" s="46">
        <f>SUMPRODUCT(B45:E45,B48:E48)</f>
        <v>1.875</v>
      </c>
      <c r="C49" s="64" t="str">
        <f>[1]ПротоколыИспытаний!E49</f>
        <v>?</v>
      </c>
      <c r="D49" s="65" t="s">
        <v>89</v>
      </c>
      <c r="E49" s="46">
        <f>SUMPRODUCT(B45:E45,B47:E47)</f>
        <v>0</v>
      </c>
      <c r="F49" s="20"/>
      <c r="G49" s="20"/>
      <c r="H49" s="10"/>
      <c r="L49" s="23">
        <f>L$14</f>
        <v>0</v>
      </c>
    </row>
    <row r="50" spans="1:12" ht="18.75">
      <c r="A50" s="22" t="s">
        <v>13</v>
      </c>
      <c r="B50" s="46">
        <f>SUMPRODUCT(B44:E44,B48:E48)-B49*B49</f>
        <v>1.109375</v>
      </c>
      <c r="C50" s="64" t="str">
        <f>[1]ПротоколыИспытаний!E50</f>
        <v>?</v>
      </c>
      <c r="D50" s="65" t="s">
        <v>90</v>
      </c>
      <c r="E50" s="46">
        <f>SUMPRODUCT(B44:E44,B47:E47)-E49*E49</f>
        <v>0</v>
      </c>
      <c r="F50" s="20" t="s">
        <v>18</v>
      </c>
      <c r="G50" s="20">
        <f>E50*F46/(F46-1)</f>
        <v>0</v>
      </c>
      <c r="H50" s="10" t="str">
        <f>[1]ПротоколыИспытаний!G50</f>
        <v>?</v>
      </c>
      <c r="L50" s="23">
        <f>L$15</f>
        <v>0</v>
      </c>
    </row>
    <row r="51" spans="1:12" ht="18.75">
      <c r="A51" s="22" t="s">
        <v>15</v>
      </c>
      <c r="B51" s="46">
        <f>SQRT(B50)</f>
        <v>1.0532687216470449</v>
      </c>
      <c r="C51" s="64" t="str">
        <f>[1]ПротоколыИспытаний!E51</f>
        <v>?</v>
      </c>
      <c r="D51" s="65" t="s">
        <v>91</v>
      </c>
      <c r="E51" s="46">
        <f>SQRT(E50)</f>
        <v>0</v>
      </c>
      <c r="F51" s="20"/>
      <c r="G51" s="20"/>
      <c r="H51" s="10"/>
      <c r="L51" s="23">
        <f>L$16</f>
        <v>0</v>
      </c>
    </row>
    <row r="52" spans="1:12" ht="18.75">
      <c r="A52" s="22"/>
      <c r="B52" s="20"/>
      <c r="C52" s="20"/>
      <c r="D52" s="20"/>
      <c r="E52" s="20"/>
      <c r="F52" s="20"/>
      <c r="G52" s="20"/>
      <c r="H52" s="10"/>
      <c r="L52" s="23">
        <f t="shared" ref="L52:L53" si="8">L34</f>
        <v>0</v>
      </c>
    </row>
    <row r="53" spans="1:12" ht="18.75">
      <c r="A53" s="5"/>
      <c r="B53" s="7"/>
      <c r="C53" s="7"/>
      <c r="D53" s="7"/>
      <c r="E53" s="7"/>
      <c r="F53" s="7"/>
      <c r="G53" s="7"/>
      <c r="H53" s="10"/>
      <c r="L53" s="23">
        <f t="shared" si="8"/>
        <v>0</v>
      </c>
    </row>
    <row r="55" spans="1:12" ht="18.75">
      <c r="A55" s="15" t="str">
        <f>'Название и список группы'!A4</f>
        <v>Дехиби</v>
      </c>
      <c r="B55" s="67" t="str">
        <f>'Название и список группы'!B4</f>
        <v>Хишем</v>
      </c>
      <c r="C55" s="67"/>
      <c r="D55" s="67"/>
      <c r="E55" s="67"/>
      <c r="F55" s="67"/>
      <c r="G55" s="67"/>
      <c r="H55" s="67"/>
      <c r="I55" s="67"/>
      <c r="J55" s="67"/>
      <c r="L55" s="60" t="str">
        <f>L$1</f>
        <v>Поля изменять только на листе "ПротоколыИспытаний"</v>
      </c>
    </row>
    <row r="56" spans="1:12">
      <c r="A56" s="18"/>
      <c r="B56" s="7" t="s">
        <v>20</v>
      </c>
      <c r="C56" s="21"/>
      <c r="D56" s="18"/>
      <c r="E56" s="7" t="s">
        <v>20</v>
      </c>
      <c r="F56" s="21"/>
      <c r="G56" s="8"/>
      <c r="H56" s="2"/>
      <c r="I56" s="2"/>
      <c r="J56" s="3" t="s">
        <v>0</v>
      </c>
      <c r="L56" s="23" t="str">
        <f>L$2</f>
        <v>5 серий бросков монеты</v>
      </c>
    </row>
    <row r="57" spans="1:12" ht="18.75">
      <c r="A57" s="25" t="s">
        <v>21</v>
      </c>
      <c r="B57" s="22">
        <f>ПротоколыИспытаний!B57</f>
        <v>0</v>
      </c>
      <c r="C57" s="20"/>
      <c r="D57" s="25" t="s">
        <v>21</v>
      </c>
      <c r="E57" s="22">
        <f>ПротоколыИспытаний!E57</f>
        <v>0</v>
      </c>
      <c r="F57" s="20"/>
      <c r="G57" s="7"/>
      <c r="H57" s="10"/>
      <c r="I57" s="10"/>
      <c r="J57" s="24">
        <f>IF(SUM(B57:B61)&gt;0,1,10^(-5))</f>
        <v>1.0000000000000001E-5</v>
      </c>
      <c r="L57" s="23" t="str">
        <f>L$3</f>
        <v>X — число бросков в серии из не более 4 бросков,</v>
      </c>
    </row>
    <row r="58" spans="1:12" ht="18.75">
      <c r="A58" s="25" t="s">
        <v>23</v>
      </c>
      <c r="B58" s="22">
        <f>ПротоколыИспытаний!B58</f>
        <v>0</v>
      </c>
      <c r="C58" s="20"/>
      <c r="D58" s="25" t="s">
        <v>23</v>
      </c>
      <c r="E58" s="22">
        <f>ПротоколыИспытаний!E58</f>
        <v>0</v>
      </c>
      <c r="F58" s="20"/>
      <c r="G58" s="7"/>
      <c r="H58" s="10"/>
      <c r="I58" s="10"/>
      <c r="L58" s="23" t="str">
        <f>L$4</f>
        <v>серия прекращается либо после 4-го броска,</v>
      </c>
    </row>
    <row r="59" spans="1:12" ht="18.75">
      <c r="A59" s="25" t="s">
        <v>25</v>
      </c>
      <c r="B59" s="22">
        <f>ПротоколыИспытаний!B59</f>
        <v>0</v>
      </c>
      <c r="C59" s="20"/>
      <c r="D59" s="25" t="s">
        <v>25</v>
      </c>
      <c r="E59" s="22">
        <f>ПротоколыИспытаний!E59</f>
        <v>0</v>
      </c>
      <c r="F59" s="20"/>
      <c r="G59" s="7"/>
      <c r="H59" s="10"/>
      <c r="I59" s="10"/>
      <c r="L59" s="23">
        <f>L$6</f>
        <v>0</v>
      </c>
    </row>
    <row r="60" spans="1:12" ht="18.75">
      <c r="A60" s="25" t="s">
        <v>27</v>
      </c>
      <c r="B60" s="22">
        <f>ПротоколыИспытаний!B60</f>
        <v>0</v>
      </c>
      <c r="C60" s="20"/>
      <c r="D60" s="25" t="s">
        <v>27</v>
      </c>
      <c r="E60" s="22">
        <f>ПротоколыИспытаний!E60</f>
        <v>0</v>
      </c>
      <c r="F60" s="20"/>
      <c r="G60" s="7"/>
      <c r="H60" s="10"/>
      <c r="I60" s="11"/>
      <c r="L60" s="23" t="str">
        <f>L$7</f>
        <v>Результаты испытаний и расчетов заносите только</v>
      </c>
    </row>
    <row r="61" spans="1:12" ht="18.75">
      <c r="A61" s="26" t="s">
        <v>29</v>
      </c>
      <c r="B61" s="22">
        <f>ПротоколыИспытаний!B61</f>
        <v>0</v>
      </c>
      <c r="C61" s="20"/>
      <c r="D61" s="26" t="s">
        <v>29</v>
      </c>
      <c r="E61" s="22">
        <f>ПротоколыИспытаний!E61</f>
        <v>0</v>
      </c>
      <c r="F61" s="20"/>
      <c r="G61" s="7"/>
      <c r="H61" s="10"/>
      <c r="I61" s="11"/>
      <c r="L61" s="23" t="str">
        <f>L$8</f>
        <v>в ячейки на листе "ПротоколыИспытаний"</v>
      </c>
    </row>
    <row r="62" spans="1:12" ht="19.5" thickBot="1">
      <c r="A62" s="18" t="s">
        <v>5</v>
      </c>
      <c r="B62" s="34">
        <f>B63*B63</f>
        <v>1</v>
      </c>
      <c r="C62" s="34">
        <f t="shared" ref="C62:E62" si="9">C63*C63</f>
        <v>4</v>
      </c>
      <c r="D62" s="34">
        <f t="shared" si="9"/>
        <v>9</v>
      </c>
      <c r="E62" s="34">
        <f t="shared" si="9"/>
        <v>16</v>
      </c>
      <c r="F62" s="20"/>
      <c r="G62" s="20"/>
      <c r="H62" s="10"/>
      <c r="L62" s="23">
        <f>L$9</f>
        <v>0</v>
      </c>
    </row>
    <row r="63" spans="1:12" ht="20.25" thickTop="1" thickBot="1">
      <c r="A63" s="30" t="s">
        <v>6</v>
      </c>
      <c r="B63" s="31">
        <v>1</v>
      </c>
      <c r="C63" s="31">
        <v>2</v>
      </c>
      <c r="D63" s="31">
        <v>3</v>
      </c>
      <c r="E63" s="32">
        <v>4</v>
      </c>
      <c r="F63" s="44"/>
      <c r="G63" s="20"/>
      <c r="H63" s="10"/>
      <c r="L63" s="23">
        <f>L$10</f>
        <v>0</v>
      </c>
    </row>
    <row r="64" spans="1:12" ht="20.25" thickTop="1" thickBot="1">
      <c r="A64" s="33" t="s">
        <v>7</v>
      </c>
      <c r="B64" s="22">
        <f>ПротоколыИспытаний!B64</f>
        <v>0</v>
      </c>
      <c r="C64" s="22">
        <f>ПротоколыИспытаний!C64</f>
        <v>0</v>
      </c>
      <c r="D64" s="22">
        <f>ПротоколыИспытаний!D64</f>
        <v>0</v>
      </c>
      <c r="E64" s="22">
        <f>ПротоколыИспытаний!E64</f>
        <v>0</v>
      </c>
      <c r="F64" s="45">
        <f>SUM(B64:E64)</f>
        <v>0</v>
      </c>
      <c r="G64" s="40"/>
      <c r="H64" s="10"/>
      <c r="L64" s="23">
        <f>L$11</f>
        <v>0</v>
      </c>
    </row>
    <row r="65" spans="1:12" ht="20.25" thickTop="1" thickBot="1">
      <c r="A65" s="19" t="s">
        <v>8</v>
      </c>
      <c r="B65" s="58">
        <f>IF($F64=0,0,B64/$F64)</f>
        <v>0</v>
      </c>
      <c r="C65" s="58">
        <f t="shared" ref="C65:E65" si="10">IF($F64=0,0,C64/$F64)</f>
        <v>0</v>
      </c>
      <c r="D65" s="58">
        <f t="shared" si="10"/>
        <v>0</v>
      </c>
      <c r="E65" s="58">
        <f t="shared" si="10"/>
        <v>0</v>
      </c>
      <c r="F65" s="41"/>
      <c r="G65" s="20"/>
      <c r="H65" s="10"/>
      <c r="L65" s="23">
        <f>L$12</f>
        <v>0</v>
      </c>
    </row>
    <row r="66" spans="1:12" ht="20.25" thickTop="1" thickBot="1">
      <c r="A66" s="52" t="s">
        <v>9</v>
      </c>
      <c r="B66" s="53">
        <v>0.5</v>
      </c>
      <c r="C66" s="53">
        <v>0.25</v>
      </c>
      <c r="D66" s="53">
        <v>0.125</v>
      </c>
      <c r="E66" s="54">
        <v>0.125</v>
      </c>
      <c r="F66" s="20"/>
      <c r="G66" s="20"/>
      <c r="H66" s="10"/>
      <c r="L66" s="23">
        <f>L$13</f>
        <v>0</v>
      </c>
    </row>
    <row r="67" spans="1:12" ht="19.5" thickTop="1">
      <c r="A67" s="22" t="s">
        <v>11</v>
      </c>
      <c r="B67" s="46">
        <f>SUMPRODUCT(B63:E63,B66:E66)</f>
        <v>1.875</v>
      </c>
      <c r="C67" s="64" t="str">
        <f>[1]ПротоколыИспытаний!E67</f>
        <v>?</v>
      </c>
      <c r="D67" s="65" t="s">
        <v>89</v>
      </c>
      <c r="E67" s="46">
        <f>SUMPRODUCT(B63:E63,B65:E65)</f>
        <v>0</v>
      </c>
      <c r="F67" s="20"/>
      <c r="G67" s="20"/>
      <c r="H67" s="10"/>
      <c r="L67" s="23">
        <f>L$14</f>
        <v>0</v>
      </c>
    </row>
    <row r="68" spans="1:12" ht="18.75">
      <c r="A68" s="22" t="s">
        <v>13</v>
      </c>
      <c r="B68" s="46">
        <f>SUMPRODUCT(B62:E62,B66:E66)-B67*B67</f>
        <v>1.109375</v>
      </c>
      <c r="C68" s="64" t="str">
        <f>[1]ПротоколыИспытаний!E68</f>
        <v>?</v>
      </c>
      <c r="D68" s="65" t="s">
        <v>90</v>
      </c>
      <c r="E68" s="46">
        <f>SUMPRODUCT(B62:E62,B65:E65)-E67*E67</f>
        <v>0</v>
      </c>
      <c r="F68" s="20" t="s">
        <v>18</v>
      </c>
      <c r="G68" s="20">
        <f>E68*F64/(F64-1)</f>
        <v>0</v>
      </c>
      <c r="H68" s="10" t="str">
        <f>[1]ПротоколыИспытаний!G68</f>
        <v>?</v>
      </c>
      <c r="L68" s="23">
        <f>L$15</f>
        <v>0</v>
      </c>
    </row>
    <row r="69" spans="1:12" ht="18.75">
      <c r="A69" s="22" t="s">
        <v>15</v>
      </c>
      <c r="B69" s="46">
        <f>SQRT(B68)</f>
        <v>1.0532687216470449</v>
      </c>
      <c r="C69" s="64" t="str">
        <f>[1]ПротоколыИспытаний!E69</f>
        <v>?</v>
      </c>
      <c r="D69" s="65" t="s">
        <v>91</v>
      </c>
      <c r="E69" s="46">
        <f>SQRT(E68)</f>
        <v>0</v>
      </c>
      <c r="F69" s="20"/>
      <c r="G69" s="20"/>
      <c r="H69" s="10"/>
      <c r="L69" s="23">
        <f>L$16</f>
        <v>0</v>
      </c>
    </row>
    <row r="70" spans="1:12" ht="18.75">
      <c r="A70" s="22"/>
      <c r="B70" s="20"/>
      <c r="C70" s="20"/>
      <c r="D70" s="20"/>
      <c r="E70" s="20"/>
      <c r="F70" s="20"/>
      <c r="G70" s="20"/>
      <c r="H70" s="10"/>
      <c r="L70" s="23">
        <f t="shared" ref="L70:L71" si="11">L52</f>
        <v>0</v>
      </c>
    </row>
    <row r="71" spans="1:12" ht="18.75">
      <c r="A71" s="5"/>
      <c r="B71" s="7"/>
      <c r="C71" s="7"/>
      <c r="D71" s="7"/>
      <c r="E71" s="7"/>
      <c r="F71" s="7"/>
      <c r="G71" s="7"/>
      <c r="H71" s="10"/>
      <c r="L71" s="23">
        <f t="shared" si="11"/>
        <v>0</v>
      </c>
    </row>
    <row r="73" spans="1:12" ht="18.75">
      <c r="A73" s="15" t="str">
        <f>'Название и список группы'!A5</f>
        <v>Исмаили</v>
      </c>
      <c r="B73" s="67" t="str">
        <f>'Название и список группы'!B5</f>
        <v>Исмаил</v>
      </c>
      <c r="C73" s="67"/>
      <c r="D73" s="67"/>
      <c r="E73" s="67"/>
      <c r="F73" s="67"/>
      <c r="G73" s="67"/>
      <c r="H73" s="67"/>
      <c r="I73" s="67"/>
      <c r="J73" s="67"/>
      <c r="L73" s="60" t="str">
        <f>L$1</f>
        <v>Поля изменять только на листе "ПротоколыИспытаний"</v>
      </c>
    </row>
    <row r="74" spans="1:12">
      <c r="A74" s="18"/>
      <c r="B74" s="7" t="s">
        <v>20</v>
      </c>
      <c r="C74" s="21"/>
      <c r="D74" s="18"/>
      <c r="E74" s="7" t="s">
        <v>20</v>
      </c>
      <c r="F74" s="21"/>
      <c r="G74" s="8"/>
      <c r="H74" s="2"/>
      <c r="I74" s="2"/>
      <c r="J74" s="3" t="s">
        <v>0</v>
      </c>
      <c r="L74" s="23" t="str">
        <f>L$2</f>
        <v>5 серий бросков монеты</v>
      </c>
    </row>
    <row r="75" spans="1:12" ht="18.75">
      <c r="A75" s="25" t="s">
        <v>21</v>
      </c>
      <c r="B75" s="22">
        <f>ПротоколыИспытаний!B75</f>
        <v>0</v>
      </c>
      <c r="C75" s="20"/>
      <c r="D75" s="25" t="s">
        <v>21</v>
      </c>
      <c r="E75" s="22">
        <f>ПротоколыИспытаний!E75</f>
        <v>0</v>
      </c>
      <c r="F75" s="20"/>
      <c r="G75" s="7"/>
      <c r="H75" s="10"/>
      <c r="I75" s="10"/>
      <c r="J75" s="24">
        <f>IF(SUM(B75:B79)&gt;0,1,10^(-5))</f>
        <v>1.0000000000000001E-5</v>
      </c>
      <c r="L75" s="23" t="str">
        <f>L$3</f>
        <v>X — число бросков в серии из не более 4 бросков,</v>
      </c>
    </row>
    <row r="76" spans="1:12" ht="18.75">
      <c r="A76" s="25" t="s">
        <v>23</v>
      </c>
      <c r="B76" s="22">
        <f>ПротоколыИспытаний!B76</f>
        <v>0</v>
      </c>
      <c r="C76" s="20"/>
      <c r="D76" s="25" t="s">
        <v>23</v>
      </c>
      <c r="E76" s="22">
        <f>ПротоколыИспытаний!E76</f>
        <v>0</v>
      </c>
      <c r="F76" s="20"/>
      <c r="G76" s="7"/>
      <c r="H76" s="10"/>
      <c r="I76" s="10"/>
      <c r="L76" s="23" t="str">
        <f>L$4</f>
        <v>серия прекращается либо после 4-го броска,</v>
      </c>
    </row>
    <row r="77" spans="1:12" ht="18.75">
      <c r="A77" s="25" t="s">
        <v>25</v>
      </c>
      <c r="B77" s="22">
        <f>ПротоколыИспытаний!B77</f>
        <v>0</v>
      </c>
      <c r="C77" s="20"/>
      <c r="D77" s="25" t="s">
        <v>25</v>
      </c>
      <c r="E77" s="22">
        <f>ПротоколыИспытаний!E77</f>
        <v>0</v>
      </c>
      <c r="F77" s="20"/>
      <c r="G77" s="7"/>
      <c r="H77" s="10"/>
      <c r="I77" s="10"/>
      <c r="L77" s="23">
        <f>L$6</f>
        <v>0</v>
      </c>
    </row>
    <row r="78" spans="1:12" ht="18.75">
      <c r="A78" s="25" t="s">
        <v>27</v>
      </c>
      <c r="B78" s="22">
        <f>ПротоколыИспытаний!B78</f>
        <v>0</v>
      </c>
      <c r="C78" s="20"/>
      <c r="D78" s="25" t="s">
        <v>27</v>
      </c>
      <c r="E78" s="22">
        <f>ПротоколыИспытаний!E78</f>
        <v>0</v>
      </c>
      <c r="F78" s="20"/>
      <c r="G78" s="7"/>
      <c r="H78" s="10"/>
      <c r="I78" s="11"/>
      <c r="L78" s="23" t="str">
        <f>L$7</f>
        <v>Результаты испытаний и расчетов заносите только</v>
      </c>
    </row>
    <row r="79" spans="1:12" ht="18.75">
      <c r="A79" s="26" t="s">
        <v>29</v>
      </c>
      <c r="B79" s="22">
        <f>ПротоколыИспытаний!B79</f>
        <v>0</v>
      </c>
      <c r="C79" s="20"/>
      <c r="D79" s="26" t="s">
        <v>29</v>
      </c>
      <c r="E79" s="22">
        <f>ПротоколыИспытаний!E79</f>
        <v>0</v>
      </c>
      <c r="F79" s="20"/>
      <c r="G79" s="7"/>
      <c r="H79" s="10"/>
      <c r="I79" s="11"/>
      <c r="L79" s="23" t="str">
        <f>L$8</f>
        <v>в ячейки на листе "ПротоколыИспытаний"</v>
      </c>
    </row>
    <row r="80" spans="1:12" ht="19.5" thickBot="1">
      <c r="A80" s="18" t="s">
        <v>5</v>
      </c>
      <c r="B80" s="34">
        <f>B81*B81</f>
        <v>1</v>
      </c>
      <c r="C80" s="34">
        <f t="shared" ref="C80:E80" si="12">C81*C81</f>
        <v>4</v>
      </c>
      <c r="D80" s="34">
        <f t="shared" si="12"/>
        <v>9</v>
      </c>
      <c r="E80" s="34">
        <f t="shared" si="12"/>
        <v>16</v>
      </c>
      <c r="F80" s="20"/>
      <c r="G80" s="20"/>
      <c r="H80" s="10"/>
      <c r="L80" s="23">
        <f>L$9</f>
        <v>0</v>
      </c>
    </row>
    <row r="81" spans="1:12" ht="20.25" thickTop="1" thickBot="1">
      <c r="A81" s="30" t="s">
        <v>6</v>
      </c>
      <c r="B81" s="31">
        <v>1</v>
      </c>
      <c r="C81" s="31">
        <v>2</v>
      </c>
      <c r="D81" s="31">
        <v>3</v>
      </c>
      <c r="E81" s="32">
        <v>4</v>
      </c>
      <c r="F81" s="44"/>
      <c r="G81" s="20"/>
      <c r="H81" s="10"/>
      <c r="L81" s="23">
        <f>L$10</f>
        <v>0</v>
      </c>
    </row>
    <row r="82" spans="1:12" ht="20.25" thickTop="1" thickBot="1">
      <c r="A82" s="33" t="s">
        <v>7</v>
      </c>
      <c r="B82" s="22">
        <f>ПротоколыИспытаний!B82</f>
        <v>0</v>
      </c>
      <c r="C82" s="22">
        <f>ПротоколыИспытаний!C82</f>
        <v>0</v>
      </c>
      <c r="D82" s="22">
        <f>ПротоколыИспытаний!D82</f>
        <v>0</v>
      </c>
      <c r="E82" s="22">
        <f>ПротоколыИспытаний!E82</f>
        <v>0</v>
      </c>
      <c r="F82" s="45">
        <f>SUM(B82:E82)</f>
        <v>0</v>
      </c>
      <c r="G82" s="40"/>
      <c r="H82" s="10"/>
      <c r="L82" s="23">
        <f>L$11</f>
        <v>0</v>
      </c>
    </row>
    <row r="83" spans="1:12" ht="20.25" thickTop="1" thickBot="1">
      <c r="A83" s="19" t="s">
        <v>8</v>
      </c>
      <c r="B83" s="58">
        <f>IF($F82=0,0,B82/$F82)</f>
        <v>0</v>
      </c>
      <c r="C83" s="58">
        <f t="shared" ref="C83:E83" si="13">IF($F82=0,0,C82/$F82)</f>
        <v>0</v>
      </c>
      <c r="D83" s="58">
        <f t="shared" si="13"/>
        <v>0</v>
      </c>
      <c r="E83" s="58">
        <f t="shared" si="13"/>
        <v>0</v>
      </c>
      <c r="F83" s="41"/>
      <c r="G83" s="20"/>
      <c r="H83" s="10"/>
      <c r="L83" s="23">
        <f>L$12</f>
        <v>0</v>
      </c>
    </row>
    <row r="84" spans="1:12" ht="20.25" thickTop="1" thickBot="1">
      <c r="A84" s="52" t="s">
        <v>9</v>
      </c>
      <c r="B84" s="53">
        <v>0.5</v>
      </c>
      <c r="C84" s="53">
        <v>0.25</v>
      </c>
      <c r="D84" s="53">
        <v>0.125</v>
      </c>
      <c r="E84" s="54">
        <v>0.125</v>
      </c>
      <c r="F84" s="20"/>
      <c r="G84" s="20"/>
      <c r="H84" s="10"/>
      <c r="L84" s="23">
        <f>L$13</f>
        <v>0</v>
      </c>
    </row>
    <row r="85" spans="1:12" ht="19.5" thickTop="1">
      <c r="A85" s="22" t="s">
        <v>11</v>
      </c>
      <c r="B85" s="46">
        <f>SUMPRODUCT(B81:E81,B84:E84)</f>
        <v>1.875</v>
      </c>
      <c r="C85" s="64" t="str">
        <f>[1]ПротоколыИспытаний!E85</f>
        <v>?</v>
      </c>
      <c r="D85" s="65" t="s">
        <v>89</v>
      </c>
      <c r="E85" s="46">
        <f>SUMPRODUCT(B81:E81,B83:E83)</f>
        <v>0</v>
      </c>
      <c r="F85" s="20"/>
      <c r="G85" s="20"/>
      <c r="H85" s="10"/>
      <c r="L85" s="23">
        <f>L$14</f>
        <v>0</v>
      </c>
    </row>
    <row r="86" spans="1:12" ht="18.75">
      <c r="A86" s="22" t="s">
        <v>13</v>
      </c>
      <c r="B86" s="46">
        <f>SUMPRODUCT(B80:E80,B84:E84)-B85*B85</f>
        <v>1.109375</v>
      </c>
      <c r="C86" s="64" t="str">
        <f>[1]ПротоколыИспытаний!E86</f>
        <v>?</v>
      </c>
      <c r="D86" s="65" t="s">
        <v>90</v>
      </c>
      <c r="E86" s="46">
        <f>SUMPRODUCT(B80:E80,B83:E83)-E85*E85</f>
        <v>0</v>
      </c>
      <c r="F86" s="20" t="s">
        <v>18</v>
      </c>
      <c r="G86" s="20">
        <f>E86*F82/(F82-1)</f>
        <v>0</v>
      </c>
      <c r="H86" s="10" t="str">
        <f>[1]ПротоколыИспытаний!G86</f>
        <v>?</v>
      </c>
      <c r="L86" s="23">
        <f>L$15</f>
        <v>0</v>
      </c>
    </row>
    <row r="87" spans="1:12" ht="18.75">
      <c r="A87" s="22" t="s">
        <v>15</v>
      </c>
      <c r="B87" s="46">
        <f>SQRT(B86)</f>
        <v>1.0532687216470449</v>
      </c>
      <c r="C87" s="64" t="str">
        <f>[1]ПротоколыИспытаний!E87</f>
        <v>?</v>
      </c>
      <c r="D87" s="65" t="s">
        <v>91</v>
      </c>
      <c r="E87" s="46">
        <f>SQRT(E86)</f>
        <v>0</v>
      </c>
      <c r="F87" s="20"/>
      <c r="G87" s="20"/>
      <c r="H87" s="10"/>
      <c r="L87" s="23">
        <f>L$16</f>
        <v>0</v>
      </c>
    </row>
    <row r="88" spans="1:12" ht="18.75">
      <c r="A88" s="22"/>
      <c r="B88" s="20"/>
      <c r="C88" s="20"/>
      <c r="D88" s="20"/>
      <c r="E88" s="20"/>
      <c r="F88" s="20"/>
      <c r="G88" s="20"/>
      <c r="H88" s="10"/>
      <c r="L88" s="23">
        <f t="shared" ref="L88:L89" si="14">L70</f>
        <v>0</v>
      </c>
    </row>
    <row r="89" spans="1:12" ht="18.75">
      <c r="A89" s="5"/>
      <c r="B89" s="7"/>
      <c r="C89" s="7"/>
      <c r="D89" s="7"/>
      <c r="E89" s="7"/>
      <c r="F89" s="7"/>
      <c r="G89" s="7"/>
      <c r="H89" s="10"/>
      <c r="L89" s="23">
        <f t="shared" si="14"/>
        <v>0</v>
      </c>
    </row>
    <row r="91" spans="1:12" ht="18.75">
      <c r="A91" s="15" t="str">
        <f>'Название и список группы'!A6</f>
        <v>Камалов</v>
      </c>
      <c r="B91" s="67" t="str">
        <f>'Название и список группы'!B6</f>
        <v>Владислав Валерьевич</v>
      </c>
      <c r="C91" s="67"/>
      <c r="D91" s="67"/>
      <c r="E91" s="67"/>
      <c r="F91" s="67"/>
      <c r="G91" s="67"/>
      <c r="H91" s="67"/>
      <c r="I91" s="67"/>
      <c r="J91" s="67"/>
      <c r="L91" s="60" t="str">
        <f>L$1</f>
        <v>Поля изменять только на листе "ПротоколыИспытаний"</v>
      </c>
    </row>
    <row r="92" spans="1:12">
      <c r="A92" s="18"/>
      <c r="B92" s="7" t="s">
        <v>20</v>
      </c>
      <c r="C92" s="21"/>
      <c r="D92" s="18"/>
      <c r="E92" s="7" t="s">
        <v>20</v>
      </c>
      <c r="F92" s="21"/>
      <c r="G92" s="8"/>
      <c r="H92" s="2"/>
      <c r="I92" s="2"/>
      <c r="J92" s="3" t="s">
        <v>0</v>
      </c>
      <c r="L92" s="23" t="str">
        <f>L$2</f>
        <v>5 серий бросков монеты</v>
      </c>
    </row>
    <row r="93" spans="1:12" ht="18.75">
      <c r="A93" s="25" t="s">
        <v>21</v>
      </c>
      <c r="B93" s="22">
        <f>ПротоколыИспытаний!B93</f>
        <v>0</v>
      </c>
      <c r="C93" s="20"/>
      <c r="D93" s="25" t="s">
        <v>21</v>
      </c>
      <c r="E93" s="22">
        <f>ПротоколыИспытаний!E93</f>
        <v>0</v>
      </c>
      <c r="F93" s="20"/>
      <c r="G93" s="7"/>
      <c r="H93" s="10"/>
      <c r="I93" s="10"/>
      <c r="J93" s="24">
        <f>IF(SUM(B93:B97)&gt;0,1,10^(-5))</f>
        <v>1.0000000000000001E-5</v>
      </c>
      <c r="L93" s="23" t="str">
        <f>L$3</f>
        <v>X — число бросков в серии из не более 4 бросков,</v>
      </c>
    </row>
    <row r="94" spans="1:12" ht="18.75">
      <c r="A94" s="25" t="s">
        <v>23</v>
      </c>
      <c r="B94" s="22">
        <f>ПротоколыИспытаний!B94</f>
        <v>0</v>
      </c>
      <c r="C94" s="20"/>
      <c r="D94" s="25" t="s">
        <v>23</v>
      </c>
      <c r="E94" s="22">
        <f>ПротоколыИспытаний!E94</f>
        <v>0</v>
      </c>
      <c r="F94" s="20"/>
      <c r="G94" s="7"/>
      <c r="H94" s="10"/>
      <c r="I94" s="10"/>
      <c r="L94" s="23" t="str">
        <f>L$4</f>
        <v>серия прекращается либо после 4-го броска,</v>
      </c>
    </row>
    <row r="95" spans="1:12" ht="18.75">
      <c r="A95" s="25" t="s">
        <v>25</v>
      </c>
      <c r="B95" s="22">
        <f>ПротоколыИспытаний!B95</f>
        <v>0</v>
      </c>
      <c r="C95" s="20"/>
      <c r="D95" s="25" t="s">
        <v>25</v>
      </c>
      <c r="E95" s="22">
        <f>ПротоколыИспытаний!E95</f>
        <v>0</v>
      </c>
      <c r="F95" s="20"/>
      <c r="G95" s="7"/>
      <c r="H95" s="10"/>
      <c r="I95" s="10"/>
      <c r="L95" s="23">
        <f>L$6</f>
        <v>0</v>
      </c>
    </row>
    <row r="96" spans="1:12" ht="18.75">
      <c r="A96" s="25" t="s">
        <v>27</v>
      </c>
      <c r="B96" s="22">
        <f>ПротоколыИспытаний!B96</f>
        <v>0</v>
      </c>
      <c r="C96" s="20"/>
      <c r="D96" s="25" t="s">
        <v>27</v>
      </c>
      <c r="E96" s="22">
        <f>ПротоколыИспытаний!E96</f>
        <v>0</v>
      </c>
      <c r="F96" s="20"/>
      <c r="G96" s="7"/>
      <c r="H96" s="10"/>
      <c r="I96" s="11"/>
      <c r="L96" s="23" t="str">
        <f>L$7</f>
        <v>Результаты испытаний и расчетов заносите только</v>
      </c>
    </row>
    <row r="97" spans="1:12" ht="18.75">
      <c r="A97" s="26" t="s">
        <v>29</v>
      </c>
      <c r="B97" s="22">
        <f>ПротоколыИспытаний!B97</f>
        <v>0</v>
      </c>
      <c r="C97" s="20"/>
      <c r="D97" s="26" t="s">
        <v>29</v>
      </c>
      <c r="E97" s="22">
        <f>ПротоколыИспытаний!E97</f>
        <v>0</v>
      </c>
      <c r="F97" s="20"/>
      <c r="G97" s="7"/>
      <c r="H97" s="10"/>
      <c r="I97" s="11"/>
      <c r="L97" s="23" t="str">
        <f>L$8</f>
        <v>в ячейки на листе "ПротоколыИспытаний"</v>
      </c>
    </row>
    <row r="98" spans="1:12" ht="19.5" thickBot="1">
      <c r="A98" s="18" t="s">
        <v>5</v>
      </c>
      <c r="B98" s="34">
        <f>B99*B99</f>
        <v>1</v>
      </c>
      <c r="C98" s="34">
        <f t="shared" ref="C98:E98" si="15">C99*C99</f>
        <v>4</v>
      </c>
      <c r="D98" s="34">
        <f t="shared" si="15"/>
        <v>9</v>
      </c>
      <c r="E98" s="34">
        <f t="shared" si="15"/>
        <v>16</v>
      </c>
      <c r="F98" s="20"/>
      <c r="G98" s="20"/>
      <c r="H98" s="10"/>
      <c r="L98" s="23">
        <f>L$9</f>
        <v>0</v>
      </c>
    </row>
    <row r="99" spans="1:12" ht="20.25" thickTop="1" thickBot="1">
      <c r="A99" s="30" t="s">
        <v>6</v>
      </c>
      <c r="B99" s="31">
        <v>1</v>
      </c>
      <c r="C99" s="31">
        <v>2</v>
      </c>
      <c r="D99" s="31">
        <v>3</v>
      </c>
      <c r="E99" s="32">
        <v>4</v>
      </c>
      <c r="F99" s="44"/>
      <c r="G99" s="20"/>
      <c r="H99" s="10"/>
      <c r="L99" s="23">
        <f>L$10</f>
        <v>0</v>
      </c>
    </row>
    <row r="100" spans="1:12" ht="20.25" thickTop="1" thickBot="1">
      <c r="A100" s="33" t="s">
        <v>7</v>
      </c>
      <c r="B100" s="22">
        <f>ПротоколыИспытаний!B100</f>
        <v>0</v>
      </c>
      <c r="C100" s="22">
        <f>ПротоколыИспытаний!C100</f>
        <v>0</v>
      </c>
      <c r="D100" s="22">
        <f>ПротоколыИспытаний!D100</f>
        <v>0</v>
      </c>
      <c r="E100" s="22">
        <f>ПротоколыИспытаний!E100</f>
        <v>0</v>
      </c>
      <c r="F100" s="45">
        <f>SUM(B100:E100)</f>
        <v>0</v>
      </c>
      <c r="G100" s="40"/>
      <c r="H100" s="10"/>
      <c r="L100" s="23">
        <f>L$11</f>
        <v>0</v>
      </c>
    </row>
    <row r="101" spans="1:12" ht="20.25" thickTop="1" thickBot="1">
      <c r="A101" s="19" t="s">
        <v>8</v>
      </c>
      <c r="B101" s="58">
        <f>IF($F100=0,0,B100/$F100)</f>
        <v>0</v>
      </c>
      <c r="C101" s="58">
        <f t="shared" ref="C101:E101" si="16">IF($F100=0,0,C100/$F100)</f>
        <v>0</v>
      </c>
      <c r="D101" s="58">
        <f t="shared" si="16"/>
        <v>0</v>
      </c>
      <c r="E101" s="58">
        <f t="shared" si="16"/>
        <v>0</v>
      </c>
      <c r="F101" s="41"/>
      <c r="G101" s="20"/>
      <c r="H101" s="10"/>
      <c r="L101" s="23">
        <f>L$12</f>
        <v>0</v>
      </c>
    </row>
    <row r="102" spans="1:12" ht="20.25" thickTop="1" thickBot="1">
      <c r="A102" s="52" t="s">
        <v>9</v>
      </c>
      <c r="B102" s="53">
        <v>0.5</v>
      </c>
      <c r="C102" s="53">
        <v>0.25</v>
      </c>
      <c r="D102" s="53">
        <v>0.125</v>
      </c>
      <c r="E102" s="54">
        <v>0.125</v>
      </c>
      <c r="F102" s="20"/>
      <c r="G102" s="20"/>
      <c r="H102" s="10"/>
      <c r="L102" s="23">
        <f>L$13</f>
        <v>0</v>
      </c>
    </row>
    <row r="103" spans="1:12" ht="19.5" thickTop="1">
      <c r="A103" s="22" t="s">
        <v>11</v>
      </c>
      <c r="B103" s="46">
        <f>SUMPRODUCT(B99:E99,B102:E102)</f>
        <v>1.875</v>
      </c>
      <c r="C103" s="64" t="str">
        <f>[1]ПротоколыИспытаний!E103</f>
        <v>?</v>
      </c>
      <c r="D103" s="65" t="s">
        <v>89</v>
      </c>
      <c r="E103" s="46">
        <f>SUMPRODUCT(B99:E99,B101:E101)</f>
        <v>0</v>
      </c>
      <c r="F103" s="20"/>
      <c r="G103" s="20"/>
      <c r="H103" s="10"/>
      <c r="L103" s="23">
        <f>L$14</f>
        <v>0</v>
      </c>
    </row>
    <row r="104" spans="1:12" ht="18.75">
      <c r="A104" s="22" t="s">
        <v>13</v>
      </c>
      <c r="B104" s="46">
        <f>SUMPRODUCT(B98:E98,B102:E102)-B103*B103</f>
        <v>1.109375</v>
      </c>
      <c r="C104" s="64" t="str">
        <f>[1]ПротоколыИспытаний!E104</f>
        <v>?</v>
      </c>
      <c r="D104" s="65" t="s">
        <v>90</v>
      </c>
      <c r="E104" s="46">
        <f>SUMPRODUCT(B98:E98,B101:E101)-E103*E103</f>
        <v>0</v>
      </c>
      <c r="F104" s="20" t="s">
        <v>18</v>
      </c>
      <c r="G104" s="20">
        <f>E104*F100/(F100-1)</f>
        <v>0</v>
      </c>
      <c r="H104" s="10" t="str">
        <f>[1]ПротоколыИспытаний!G104</f>
        <v>?</v>
      </c>
      <c r="L104" s="23">
        <f>L$15</f>
        <v>0</v>
      </c>
    </row>
    <row r="105" spans="1:12" ht="18.75">
      <c r="A105" s="22" t="s">
        <v>15</v>
      </c>
      <c r="B105" s="46">
        <f>SQRT(B104)</f>
        <v>1.0532687216470449</v>
      </c>
      <c r="C105" s="64" t="str">
        <f>[1]ПротоколыИспытаний!E105</f>
        <v>?</v>
      </c>
      <c r="D105" s="65" t="s">
        <v>91</v>
      </c>
      <c r="E105" s="46">
        <f>SQRT(E104)</f>
        <v>0</v>
      </c>
      <c r="F105" s="20"/>
      <c r="G105" s="20"/>
      <c r="H105" s="10"/>
      <c r="L105" s="23">
        <f>L$16</f>
        <v>0</v>
      </c>
    </row>
    <row r="106" spans="1:12" ht="18.75">
      <c r="A106" s="22"/>
      <c r="B106" s="20"/>
      <c r="C106" s="20"/>
      <c r="D106" s="20"/>
      <c r="E106" s="20"/>
      <c r="F106" s="20"/>
      <c r="G106" s="20"/>
      <c r="H106" s="10"/>
      <c r="L106" s="23">
        <f t="shared" ref="L106:L107" si="17">L88</f>
        <v>0</v>
      </c>
    </row>
    <row r="107" spans="1:12" ht="18.75">
      <c r="A107" s="5"/>
      <c r="B107" s="7"/>
      <c r="C107" s="7"/>
      <c r="D107" s="7"/>
      <c r="E107" s="7"/>
      <c r="F107" s="7"/>
      <c r="G107" s="7"/>
      <c r="H107" s="10"/>
      <c r="L107" s="23">
        <f t="shared" si="17"/>
        <v>0</v>
      </c>
    </row>
    <row r="109" spans="1:12" ht="18.75">
      <c r="A109" s="15" t="str">
        <f>'Название и список группы'!A7</f>
        <v>Касымов</v>
      </c>
      <c r="B109" s="67" t="str">
        <f>'Название и список группы'!B7</f>
        <v>Мухаммад Анварджонович</v>
      </c>
      <c r="C109" s="67"/>
      <c r="D109" s="67"/>
      <c r="E109" s="67"/>
      <c r="F109" s="67"/>
      <c r="G109" s="67"/>
      <c r="H109" s="67"/>
      <c r="I109" s="67"/>
      <c r="J109" s="67"/>
      <c r="L109" s="60" t="str">
        <f>L$1</f>
        <v>Поля изменять только на листе "ПротоколыИспытаний"</v>
      </c>
    </row>
    <row r="110" spans="1:12">
      <c r="A110" s="18"/>
      <c r="B110" s="7" t="s">
        <v>20</v>
      </c>
      <c r="C110" s="21"/>
      <c r="D110" s="18"/>
      <c r="E110" s="7" t="s">
        <v>20</v>
      </c>
      <c r="F110" s="21"/>
      <c r="G110" s="8"/>
      <c r="H110" s="2"/>
      <c r="I110" s="2"/>
      <c r="J110" s="3" t="s">
        <v>0</v>
      </c>
      <c r="L110" s="23" t="str">
        <f>L$2</f>
        <v>5 серий бросков монеты</v>
      </c>
    </row>
    <row r="111" spans="1:12" ht="18.75">
      <c r="A111" s="25" t="s">
        <v>21</v>
      </c>
      <c r="B111" s="22">
        <f>ПротоколыИспытаний!B111</f>
        <v>0</v>
      </c>
      <c r="C111" s="20"/>
      <c r="D111" s="25" t="s">
        <v>21</v>
      </c>
      <c r="E111" s="22">
        <f>ПротоколыИспытаний!E111</f>
        <v>0</v>
      </c>
      <c r="F111" s="20"/>
      <c r="G111" s="7"/>
      <c r="H111" s="10"/>
      <c r="I111" s="10"/>
      <c r="J111" s="24">
        <f>IF(SUM(B111:B115)&gt;0,1,10^(-5))</f>
        <v>1.0000000000000001E-5</v>
      </c>
      <c r="L111" s="23" t="str">
        <f>L$3</f>
        <v>X — число бросков в серии из не более 4 бросков,</v>
      </c>
    </row>
    <row r="112" spans="1:12" ht="18.75">
      <c r="A112" s="25" t="s">
        <v>23</v>
      </c>
      <c r="B112" s="22">
        <f>ПротоколыИспытаний!B112</f>
        <v>0</v>
      </c>
      <c r="C112" s="20"/>
      <c r="D112" s="25" t="s">
        <v>23</v>
      </c>
      <c r="E112" s="22">
        <f>ПротоколыИспытаний!E112</f>
        <v>0</v>
      </c>
      <c r="F112" s="20"/>
      <c r="G112" s="7"/>
      <c r="H112" s="10"/>
      <c r="I112" s="10"/>
      <c r="L112" s="23" t="str">
        <f>L$4</f>
        <v>серия прекращается либо после 4-го броска,</v>
      </c>
    </row>
    <row r="113" spans="1:12" ht="18.75">
      <c r="A113" s="25" t="s">
        <v>25</v>
      </c>
      <c r="B113" s="22">
        <f>ПротоколыИспытаний!B113</f>
        <v>0</v>
      </c>
      <c r="C113" s="20"/>
      <c r="D113" s="25" t="s">
        <v>25</v>
      </c>
      <c r="E113" s="22">
        <f>ПротоколыИспытаний!E113</f>
        <v>0</v>
      </c>
      <c r="F113" s="20"/>
      <c r="G113" s="7"/>
      <c r="H113" s="10"/>
      <c r="I113" s="10"/>
      <c r="L113" s="23">
        <f>L$6</f>
        <v>0</v>
      </c>
    </row>
    <row r="114" spans="1:12" ht="18.75">
      <c r="A114" s="25" t="s">
        <v>27</v>
      </c>
      <c r="B114" s="22">
        <f>ПротоколыИспытаний!B114</f>
        <v>0</v>
      </c>
      <c r="C114" s="20"/>
      <c r="D114" s="25" t="s">
        <v>27</v>
      </c>
      <c r="E114" s="22">
        <f>ПротоколыИспытаний!E114</f>
        <v>0</v>
      </c>
      <c r="F114" s="20"/>
      <c r="G114" s="7"/>
      <c r="H114" s="10"/>
      <c r="I114" s="11"/>
      <c r="L114" s="23" t="str">
        <f>L$7</f>
        <v>Результаты испытаний и расчетов заносите только</v>
      </c>
    </row>
    <row r="115" spans="1:12" ht="18.75">
      <c r="A115" s="26" t="s">
        <v>29</v>
      </c>
      <c r="B115" s="22">
        <f>ПротоколыИспытаний!B115</f>
        <v>0</v>
      </c>
      <c r="C115" s="20"/>
      <c r="D115" s="26" t="s">
        <v>29</v>
      </c>
      <c r="E115" s="22">
        <f>ПротоколыИспытаний!E115</f>
        <v>0</v>
      </c>
      <c r="F115" s="20"/>
      <c r="G115" s="7"/>
      <c r="H115" s="10"/>
      <c r="I115" s="11"/>
      <c r="L115" s="23" t="str">
        <f>L$8</f>
        <v>в ячейки на листе "ПротоколыИспытаний"</v>
      </c>
    </row>
    <row r="116" spans="1:12" ht="19.5" thickBot="1">
      <c r="A116" s="18" t="s">
        <v>5</v>
      </c>
      <c r="B116" s="34">
        <f>B117*B117</f>
        <v>1</v>
      </c>
      <c r="C116" s="34">
        <f t="shared" ref="C116:E116" si="18">C117*C117</f>
        <v>4</v>
      </c>
      <c r="D116" s="34">
        <f t="shared" si="18"/>
        <v>9</v>
      </c>
      <c r="E116" s="34">
        <f t="shared" si="18"/>
        <v>16</v>
      </c>
      <c r="F116" s="20"/>
      <c r="G116" s="20"/>
      <c r="H116" s="10"/>
      <c r="L116" s="23">
        <f>L$9</f>
        <v>0</v>
      </c>
    </row>
    <row r="117" spans="1:12" ht="20.25" thickTop="1" thickBot="1">
      <c r="A117" s="30" t="s">
        <v>6</v>
      </c>
      <c r="B117" s="31">
        <v>1</v>
      </c>
      <c r="C117" s="31">
        <v>2</v>
      </c>
      <c r="D117" s="31">
        <v>3</v>
      </c>
      <c r="E117" s="32">
        <v>4</v>
      </c>
      <c r="F117" s="44"/>
      <c r="G117" s="20"/>
      <c r="H117" s="10"/>
      <c r="L117" s="23">
        <f>L$10</f>
        <v>0</v>
      </c>
    </row>
    <row r="118" spans="1:12" ht="20.25" thickTop="1" thickBot="1">
      <c r="A118" s="33" t="s">
        <v>7</v>
      </c>
      <c r="B118" s="22">
        <f>ПротоколыИспытаний!B118</f>
        <v>0</v>
      </c>
      <c r="C118" s="22">
        <f>ПротоколыИспытаний!C118</f>
        <v>0</v>
      </c>
      <c r="D118" s="22">
        <f>ПротоколыИспытаний!D118</f>
        <v>0</v>
      </c>
      <c r="E118" s="22">
        <f>ПротоколыИспытаний!E118</f>
        <v>0</v>
      </c>
      <c r="F118" s="45">
        <f>SUM(B118:E118)</f>
        <v>0</v>
      </c>
      <c r="G118" s="40"/>
      <c r="H118" s="10"/>
      <c r="L118" s="23">
        <f>L$11</f>
        <v>0</v>
      </c>
    </row>
    <row r="119" spans="1:12" ht="20.25" thickTop="1" thickBot="1">
      <c r="A119" s="19" t="s">
        <v>8</v>
      </c>
      <c r="B119" s="58">
        <f>IF($F118=0,0,B118/$F118)</f>
        <v>0</v>
      </c>
      <c r="C119" s="58">
        <f t="shared" ref="C119:E119" si="19">IF($F118=0,0,C118/$F118)</f>
        <v>0</v>
      </c>
      <c r="D119" s="58">
        <f t="shared" si="19"/>
        <v>0</v>
      </c>
      <c r="E119" s="58">
        <f t="shared" si="19"/>
        <v>0</v>
      </c>
      <c r="F119" s="41"/>
      <c r="G119" s="20"/>
      <c r="H119" s="10"/>
      <c r="L119" s="23">
        <f>L$12</f>
        <v>0</v>
      </c>
    </row>
    <row r="120" spans="1:12" ht="20.25" thickTop="1" thickBot="1">
      <c r="A120" s="52" t="s">
        <v>9</v>
      </c>
      <c r="B120" s="53">
        <v>0.5</v>
      </c>
      <c r="C120" s="53">
        <v>0.25</v>
      </c>
      <c r="D120" s="53">
        <v>0.125</v>
      </c>
      <c r="E120" s="54">
        <v>0.125</v>
      </c>
      <c r="F120" s="20"/>
      <c r="G120" s="20"/>
      <c r="H120" s="10"/>
      <c r="L120" s="23">
        <f>L$13</f>
        <v>0</v>
      </c>
    </row>
    <row r="121" spans="1:12" ht="19.5" thickTop="1">
      <c r="A121" s="22" t="s">
        <v>11</v>
      </c>
      <c r="B121" s="46">
        <f>SUMPRODUCT(B117:E117,B120:E120)</f>
        <v>1.875</v>
      </c>
      <c r="C121" s="64" t="str">
        <f>[1]ПротоколыИспытаний!E121</f>
        <v>?</v>
      </c>
      <c r="D121" s="65" t="s">
        <v>89</v>
      </c>
      <c r="E121" s="46">
        <f>SUMPRODUCT(B117:E117,B119:E119)</f>
        <v>0</v>
      </c>
      <c r="F121" s="20"/>
      <c r="G121" s="20"/>
      <c r="H121" s="10"/>
      <c r="L121" s="23">
        <f>L$14</f>
        <v>0</v>
      </c>
    </row>
    <row r="122" spans="1:12" ht="18.75">
      <c r="A122" s="22" t="s">
        <v>13</v>
      </c>
      <c r="B122" s="46">
        <f>SUMPRODUCT(B116:E116,B120:E120)-B121*B121</f>
        <v>1.109375</v>
      </c>
      <c r="C122" s="64" t="str">
        <f>[1]ПротоколыИспытаний!E122</f>
        <v>?</v>
      </c>
      <c r="D122" s="65" t="s">
        <v>90</v>
      </c>
      <c r="E122" s="46">
        <f>SUMPRODUCT(B116:E116,B119:E119)-E121*E121</f>
        <v>0</v>
      </c>
      <c r="F122" s="20" t="s">
        <v>18</v>
      </c>
      <c r="G122" s="20">
        <f>E122*F118/(F118-1)</f>
        <v>0</v>
      </c>
      <c r="H122" s="10" t="str">
        <f>[1]ПротоколыИспытаний!G122</f>
        <v>?</v>
      </c>
      <c r="L122" s="23">
        <f>L$15</f>
        <v>0</v>
      </c>
    </row>
    <row r="123" spans="1:12" ht="18.75">
      <c r="A123" s="22" t="s">
        <v>15</v>
      </c>
      <c r="B123" s="46">
        <f>SQRT(B122)</f>
        <v>1.0532687216470449</v>
      </c>
      <c r="C123" s="64" t="str">
        <f>[1]ПротоколыИспытаний!E123</f>
        <v>?</v>
      </c>
      <c r="D123" s="65" t="s">
        <v>91</v>
      </c>
      <c r="E123" s="46">
        <f>SQRT(E122)</f>
        <v>0</v>
      </c>
      <c r="F123" s="20"/>
      <c r="G123" s="20"/>
      <c r="H123" s="10"/>
      <c r="L123" s="23">
        <f>L$16</f>
        <v>0</v>
      </c>
    </row>
    <row r="124" spans="1:12" ht="18.75">
      <c r="A124" s="22"/>
      <c r="B124" s="20"/>
      <c r="C124" s="20"/>
      <c r="D124" s="20"/>
      <c r="E124" s="20"/>
      <c r="F124" s="20"/>
      <c r="G124" s="20"/>
      <c r="H124" s="10"/>
      <c r="L124" s="23">
        <f t="shared" ref="L124:L125" si="20">L106</f>
        <v>0</v>
      </c>
    </row>
    <row r="125" spans="1:12" ht="18.75">
      <c r="A125" s="5"/>
      <c r="B125" s="7"/>
      <c r="C125" s="7"/>
      <c r="D125" s="7"/>
      <c r="E125" s="7"/>
      <c r="F125" s="7"/>
      <c r="G125" s="7"/>
      <c r="H125" s="10"/>
      <c r="L125" s="23">
        <f t="shared" si="20"/>
        <v>0</v>
      </c>
    </row>
    <row r="127" spans="1:12" ht="18.75">
      <c r="A127" s="15" t="str">
        <f>'Название и список группы'!A8</f>
        <v>Лотфи</v>
      </c>
      <c r="B127" s="67" t="str">
        <f>'Название и список группы'!B8</f>
        <v>Мохамед</v>
      </c>
      <c r="C127" s="67"/>
      <c r="D127" s="67"/>
      <c r="E127" s="67"/>
      <c r="F127" s="67"/>
      <c r="G127" s="67"/>
      <c r="H127" s="67"/>
      <c r="I127" s="67"/>
      <c r="J127" s="67"/>
      <c r="L127" s="60" t="str">
        <f>L$1</f>
        <v>Поля изменять только на листе "ПротоколыИспытаний"</v>
      </c>
    </row>
    <row r="128" spans="1:12">
      <c r="A128" s="18"/>
      <c r="B128" s="7" t="s">
        <v>20</v>
      </c>
      <c r="C128" s="21"/>
      <c r="D128" s="18"/>
      <c r="E128" s="7" t="s">
        <v>20</v>
      </c>
      <c r="F128" s="21"/>
      <c r="G128" s="8"/>
      <c r="H128" s="2"/>
      <c r="I128" s="2"/>
      <c r="J128" s="3" t="s">
        <v>0</v>
      </c>
      <c r="L128" s="23" t="str">
        <f>L$2</f>
        <v>5 серий бросков монеты</v>
      </c>
    </row>
    <row r="129" spans="1:12" ht="18.75">
      <c r="A129" s="25" t="s">
        <v>21</v>
      </c>
      <c r="B129" s="22">
        <f>ПротоколыИспытаний!B129</f>
        <v>0</v>
      </c>
      <c r="C129" s="20"/>
      <c r="D129" s="25" t="s">
        <v>21</v>
      </c>
      <c r="E129" s="22">
        <f>ПротоколыИспытаний!E129</f>
        <v>0</v>
      </c>
      <c r="F129" s="20"/>
      <c r="G129" s="7"/>
      <c r="H129" s="10"/>
      <c r="I129" s="10"/>
      <c r="J129" s="24">
        <f>IF(SUM(B129:B133)&gt;0,1,10^(-5))</f>
        <v>1.0000000000000001E-5</v>
      </c>
      <c r="L129" s="23" t="str">
        <f>L$3</f>
        <v>X — число бросков в серии из не более 4 бросков,</v>
      </c>
    </row>
    <row r="130" spans="1:12" ht="18.75">
      <c r="A130" s="25" t="s">
        <v>23</v>
      </c>
      <c r="B130" s="22">
        <f>ПротоколыИспытаний!B130</f>
        <v>0</v>
      </c>
      <c r="C130" s="20"/>
      <c r="D130" s="25" t="s">
        <v>23</v>
      </c>
      <c r="E130" s="22">
        <f>ПротоколыИспытаний!E130</f>
        <v>0</v>
      </c>
      <c r="F130" s="20"/>
      <c r="G130" s="7"/>
      <c r="H130" s="10"/>
      <c r="I130" s="10"/>
      <c r="L130" s="23" t="str">
        <f>L$4</f>
        <v>серия прекращается либо после 4-го броска,</v>
      </c>
    </row>
    <row r="131" spans="1:12" ht="18.75">
      <c r="A131" s="25" t="s">
        <v>25</v>
      </c>
      <c r="B131" s="22">
        <f>ПротоколыИспытаний!B131</f>
        <v>0</v>
      </c>
      <c r="C131" s="20"/>
      <c r="D131" s="25" t="s">
        <v>25</v>
      </c>
      <c r="E131" s="22">
        <f>ПротоколыИспытаний!E131</f>
        <v>0</v>
      </c>
      <c r="F131" s="20"/>
      <c r="G131" s="7"/>
      <c r="H131" s="10"/>
      <c r="I131" s="10"/>
      <c r="L131" s="23">
        <f>L$6</f>
        <v>0</v>
      </c>
    </row>
    <row r="132" spans="1:12" ht="18.75">
      <c r="A132" s="25" t="s">
        <v>27</v>
      </c>
      <c r="B132" s="22">
        <f>ПротоколыИспытаний!B132</f>
        <v>0</v>
      </c>
      <c r="C132" s="20"/>
      <c r="D132" s="25" t="s">
        <v>27</v>
      </c>
      <c r="E132" s="22">
        <f>ПротоколыИспытаний!E132</f>
        <v>0</v>
      </c>
      <c r="F132" s="20"/>
      <c r="G132" s="7"/>
      <c r="H132" s="10"/>
      <c r="I132" s="11"/>
      <c r="L132" s="23" t="str">
        <f>L$7</f>
        <v>Результаты испытаний и расчетов заносите только</v>
      </c>
    </row>
    <row r="133" spans="1:12" ht="18.75">
      <c r="A133" s="26" t="s">
        <v>29</v>
      </c>
      <c r="B133" s="22">
        <f>ПротоколыИспытаний!B133</f>
        <v>0</v>
      </c>
      <c r="C133" s="20"/>
      <c r="D133" s="26" t="s">
        <v>29</v>
      </c>
      <c r="E133" s="22">
        <f>ПротоколыИспытаний!E133</f>
        <v>0</v>
      </c>
      <c r="F133" s="20"/>
      <c r="G133" s="7"/>
      <c r="H133" s="10"/>
      <c r="I133" s="11"/>
      <c r="L133" s="23" t="str">
        <f>L$8</f>
        <v>в ячейки на листе "ПротоколыИспытаний"</v>
      </c>
    </row>
    <row r="134" spans="1:12" ht="19.5" thickBot="1">
      <c r="A134" s="18" t="s">
        <v>5</v>
      </c>
      <c r="B134" s="34">
        <f>B135*B135</f>
        <v>1</v>
      </c>
      <c r="C134" s="34">
        <f t="shared" ref="C134:E134" si="21">C135*C135</f>
        <v>4</v>
      </c>
      <c r="D134" s="34">
        <f t="shared" si="21"/>
        <v>9</v>
      </c>
      <c r="E134" s="34">
        <f t="shared" si="21"/>
        <v>16</v>
      </c>
      <c r="F134" s="20"/>
      <c r="G134" s="20"/>
      <c r="H134" s="10"/>
      <c r="L134" s="23">
        <f>L$9</f>
        <v>0</v>
      </c>
    </row>
    <row r="135" spans="1:12" ht="20.25" thickTop="1" thickBot="1">
      <c r="A135" s="30" t="s">
        <v>6</v>
      </c>
      <c r="B135" s="31">
        <v>1</v>
      </c>
      <c r="C135" s="31">
        <v>2</v>
      </c>
      <c r="D135" s="31">
        <v>3</v>
      </c>
      <c r="E135" s="32">
        <v>4</v>
      </c>
      <c r="F135" s="44"/>
      <c r="G135" s="20"/>
      <c r="H135" s="10"/>
      <c r="L135" s="23">
        <f>L$10</f>
        <v>0</v>
      </c>
    </row>
    <row r="136" spans="1:12" ht="20.25" thickTop="1" thickBot="1">
      <c r="A136" s="33" t="s">
        <v>7</v>
      </c>
      <c r="B136" s="22">
        <f>ПротоколыИспытаний!B136</f>
        <v>0</v>
      </c>
      <c r="C136" s="22">
        <f>ПротоколыИспытаний!C136</f>
        <v>0</v>
      </c>
      <c r="D136" s="22">
        <f>ПротоколыИспытаний!D136</f>
        <v>0</v>
      </c>
      <c r="E136" s="22">
        <f>ПротоколыИспытаний!E136</f>
        <v>0</v>
      </c>
      <c r="F136" s="45">
        <f>SUM(B136:E136)</f>
        <v>0</v>
      </c>
      <c r="G136" s="40"/>
      <c r="H136" s="10"/>
      <c r="L136" s="23">
        <f>L$11</f>
        <v>0</v>
      </c>
    </row>
    <row r="137" spans="1:12" ht="20.25" thickTop="1" thickBot="1">
      <c r="A137" s="19" t="s">
        <v>8</v>
      </c>
      <c r="B137" s="58">
        <f>IF($F136=0,0,B136/$F136)</f>
        <v>0</v>
      </c>
      <c r="C137" s="58">
        <f t="shared" ref="C137:E137" si="22">IF($F136=0,0,C136/$F136)</f>
        <v>0</v>
      </c>
      <c r="D137" s="58">
        <f t="shared" si="22"/>
        <v>0</v>
      </c>
      <c r="E137" s="58">
        <f t="shared" si="22"/>
        <v>0</v>
      </c>
      <c r="F137" s="41"/>
      <c r="G137" s="20"/>
      <c r="H137" s="10"/>
      <c r="L137" s="23">
        <f>L$12</f>
        <v>0</v>
      </c>
    </row>
    <row r="138" spans="1:12" ht="20.25" thickTop="1" thickBot="1">
      <c r="A138" s="52" t="s">
        <v>9</v>
      </c>
      <c r="B138" s="53">
        <v>0.5</v>
      </c>
      <c r="C138" s="53">
        <v>0.25</v>
      </c>
      <c r="D138" s="53">
        <v>0.125</v>
      </c>
      <c r="E138" s="54">
        <v>0.125</v>
      </c>
      <c r="F138" s="20"/>
      <c r="G138" s="20"/>
      <c r="H138" s="10"/>
      <c r="L138" s="23">
        <f>L$13</f>
        <v>0</v>
      </c>
    </row>
    <row r="139" spans="1:12" ht="19.5" thickTop="1">
      <c r="A139" s="22" t="s">
        <v>11</v>
      </c>
      <c r="B139" s="46">
        <f>SUMPRODUCT(B135:E135,B138:E138)</f>
        <v>1.875</v>
      </c>
      <c r="C139" s="64" t="str">
        <f>[1]ПротоколыИспытаний!E139</f>
        <v>?</v>
      </c>
      <c r="D139" s="65" t="s">
        <v>89</v>
      </c>
      <c r="E139" s="46">
        <f>SUMPRODUCT(B135:E135,B137:E137)</f>
        <v>0</v>
      </c>
      <c r="F139" s="20"/>
      <c r="G139" s="20"/>
      <c r="H139" s="10"/>
      <c r="L139" s="23">
        <f>L$14</f>
        <v>0</v>
      </c>
    </row>
    <row r="140" spans="1:12" ht="18.75">
      <c r="A140" s="22" t="s">
        <v>13</v>
      </c>
      <c r="B140" s="46">
        <f>SUMPRODUCT(B134:E134,B138:E138)-B139*B139</f>
        <v>1.109375</v>
      </c>
      <c r="C140" s="64" t="str">
        <f>[1]ПротоколыИспытаний!E140</f>
        <v>?</v>
      </c>
      <c r="D140" s="65" t="s">
        <v>90</v>
      </c>
      <c r="E140" s="46">
        <f>SUMPRODUCT(B134:E134,B137:E137)-E139*E139</f>
        <v>0</v>
      </c>
      <c r="F140" s="20" t="s">
        <v>18</v>
      </c>
      <c r="G140" s="20">
        <f>E140*F136/(F136-1)</f>
        <v>0</v>
      </c>
      <c r="H140" s="10" t="str">
        <f>[1]ПротоколыИспытаний!G140</f>
        <v>?</v>
      </c>
      <c r="L140" s="23">
        <f>L$15</f>
        <v>0</v>
      </c>
    </row>
    <row r="141" spans="1:12" ht="18.75">
      <c r="A141" s="22" t="s">
        <v>15</v>
      </c>
      <c r="B141" s="46">
        <f>SQRT(B140)</f>
        <v>1.0532687216470449</v>
      </c>
      <c r="C141" s="64" t="str">
        <f>[1]ПротоколыИспытаний!E141</f>
        <v>?</v>
      </c>
      <c r="D141" s="65" t="s">
        <v>91</v>
      </c>
      <c r="E141" s="46">
        <f>SQRT(E140)</f>
        <v>0</v>
      </c>
      <c r="F141" s="20"/>
      <c r="G141" s="20"/>
      <c r="H141" s="10"/>
      <c r="L141" s="23">
        <f>L$16</f>
        <v>0</v>
      </c>
    </row>
    <row r="142" spans="1:12" ht="18.75">
      <c r="A142" s="22"/>
      <c r="B142" s="20"/>
      <c r="C142" s="20"/>
      <c r="D142" s="20"/>
      <c r="E142" s="20"/>
      <c r="F142" s="20"/>
      <c r="G142" s="20"/>
      <c r="H142" s="10"/>
      <c r="L142" s="23">
        <f t="shared" ref="L142:L143" si="23">L124</f>
        <v>0</v>
      </c>
    </row>
    <row r="143" spans="1:12" ht="18.75">
      <c r="A143" s="5"/>
      <c r="B143" s="7"/>
      <c r="C143" s="7"/>
      <c r="D143" s="7"/>
      <c r="E143" s="7"/>
      <c r="F143" s="7"/>
      <c r="G143" s="7"/>
      <c r="H143" s="10"/>
      <c r="L143" s="23">
        <f t="shared" si="23"/>
        <v>0</v>
      </c>
    </row>
    <row r="145" spans="1:12" ht="18.75">
      <c r="A145" s="15" t="str">
        <f>'Название и список группы'!A9</f>
        <v>Мохамед Ахмед Нурелдин Саид</v>
      </c>
      <c r="B145" s="67" t="str">
        <f>'Название и список группы'!B9</f>
        <v>Махмуд Ахмед Нурелдин</v>
      </c>
      <c r="C145" s="67"/>
      <c r="D145" s="67"/>
      <c r="E145" s="67"/>
      <c r="F145" s="67"/>
      <c r="G145" s="67"/>
      <c r="H145" s="67"/>
      <c r="I145" s="67"/>
      <c r="J145" s="67"/>
      <c r="L145" s="60" t="str">
        <f>L$1</f>
        <v>Поля изменять только на листе "ПротоколыИспытаний"</v>
      </c>
    </row>
    <row r="146" spans="1:12">
      <c r="A146" s="18"/>
      <c r="B146" s="7" t="s">
        <v>20</v>
      </c>
      <c r="C146" s="21"/>
      <c r="D146" s="18"/>
      <c r="E146" s="7" t="s">
        <v>20</v>
      </c>
      <c r="F146" s="21"/>
      <c r="G146" s="8"/>
      <c r="H146" s="2"/>
      <c r="I146" s="2"/>
      <c r="J146" s="3" t="s">
        <v>0</v>
      </c>
      <c r="L146" s="23" t="str">
        <f>L$2</f>
        <v>5 серий бросков монеты</v>
      </c>
    </row>
    <row r="147" spans="1:12" ht="18.75">
      <c r="A147" s="25" t="s">
        <v>21</v>
      </c>
      <c r="B147" s="22">
        <f>ПротоколыИспытаний!B147</f>
        <v>0</v>
      </c>
      <c r="C147" s="20"/>
      <c r="D147" s="25" t="s">
        <v>21</v>
      </c>
      <c r="E147" s="22">
        <f>ПротоколыИспытаний!E147</f>
        <v>0</v>
      </c>
      <c r="F147" s="20"/>
      <c r="G147" s="7"/>
      <c r="H147" s="10"/>
      <c r="I147" s="10"/>
      <c r="J147" s="24">
        <f>IF(SUM(B147:B151)&gt;0,1,10^(-5))</f>
        <v>1.0000000000000001E-5</v>
      </c>
      <c r="L147" s="23" t="str">
        <f>L$3</f>
        <v>X — число бросков в серии из не более 4 бросков,</v>
      </c>
    </row>
    <row r="148" spans="1:12" ht="18.75">
      <c r="A148" s="25" t="s">
        <v>23</v>
      </c>
      <c r="B148" s="22">
        <f>ПротоколыИспытаний!B148</f>
        <v>0</v>
      </c>
      <c r="C148" s="20"/>
      <c r="D148" s="25" t="s">
        <v>23</v>
      </c>
      <c r="E148" s="22">
        <f>ПротоколыИспытаний!E148</f>
        <v>0</v>
      </c>
      <c r="F148" s="20"/>
      <c r="G148" s="7"/>
      <c r="H148" s="10"/>
      <c r="I148" s="10"/>
      <c r="L148" s="23" t="str">
        <f>L$4</f>
        <v>серия прекращается либо после 4-го броска,</v>
      </c>
    </row>
    <row r="149" spans="1:12" ht="18.75">
      <c r="A149" s="25" t="s">
        <v>25</v>
      </c>
      <c r="B149" s="22">
        <f>ПротоколыИспытаний!B149</f>
        <v>0</v>
      </c>
      <c r="C149" s="20"/>
      <c r="D149" s="25" t="s">
        <v>25</v>
      </c>
      <c r="E149" s="22">
        <f>ПротоколыИспытаний!E149</f>
        <v>0</v>
      </c>
      <c r="F149" s="20"/>
      <c r="G149" s="7"/>
      <c r="H149" s="10"/>
      <c r="I149" s="10"/>
      <c r="L149" s="23">
        <f>L$6</f>
        <v>0</v>
      </c>
    </row>
    <row r="150" spans="1:12" ht="18.75">
      <c r="A150" s="25" t="s">
        <v>27</v>
      </c>
      <c r="B150" s="22">
        <f>ПротоколыИспытаний!B150</f>
        <v>0</v>
      </c>
      <c r="C150" s="20"/>
      <c r="D150" s="25" t="s">
        <v>27</v>
      </c>
      <c r="E150" s="22">
        <f>ПротоколыИспытаний!E150</f>
        <v>0</v>
      </c>
      <c r="F150" s="20"/>
      <c r="G150" s="7"/>
      <c r="H150" s="10"/>
      <c r="I150" s="11"/>
      <c r="L150" s="23" t="str">
        <f>L$7</f>
        <v>Результаты испытаний и расчетов заносите только</v>
      </c>
    </row>
    <row r="151" spans="1:12" ht="18.75">
      <c r="A151" s="26" t="s">
        <v>29</v>
      </c>
      <c r="B151" s="22">
        <f>ПротоколыИспытаний!B151</f>
        <v>0</v>
      </c>
      <c r="C151" s="20"/>
      <c r="D151" s="26" t="s">
        <v>29</v>
      </c>
      <c r="E151" s="22">
        <f>ПротоколыИспытаний!E151</f>
        <v>0</v>
      </c>
      <c r="F151" s="20"/>
      <c r="G151" s="7"/>
      <c r="H151" s="10"/>
      <c r="I151" s="11"/>
      <c r="L151" s="23" t="str">
        <f>L$8</f>
        <v>в ячейки на листе "ПротоколыИспытаний"</v>
      </c>
    </row>
    <row r="152" spans="1:12" ht="19.5" thickBot="1">
      <c r="A152" s="18" t="s">
        <v>5</v>
      </c>
      <c r="B152" s="34">
        <f>B153*B153</f>
        <v>1</v>
      </c>
      <c r="C152" s="34">
        <f t="shared" ref="C152:E152" si="24">C153*C153</f>
        <v>4</v>
      </c>
      <c r="D152" s="34">
        <f t="shared" si="24"/>
        <v>9</v>
      </c>
      <c r="E152" s="34">
        <f t="shared" si="24"/>
        <v>16</v>
      </c>
      <c r="F152" s="20"/>
      <c r="G152" s="20"/>
      <c r="H152" s="10"/>
      <c r="L152" s="23">
        <f>L$9</f>
        <v>0</v>
      </c>
    </row>
    <row r="153" spans="1:12" ht="20.25" thickTop="1" thickBot="1">
      <c r="A153" s="30" t="s">
        <v>6</v>
      </c>
      <c r="B153" s="31">
        <v>1</v>
      </c>
      <c r="C153" s="31">
        <v>2</v>
      </c>
      <c r="D153" s="31">
        <v>3</v>
      </c>
      <c r="E153" s="32">
        <v>4</v>
      </c>
      <c r="F153" s="44"/>
      <c r="G153" s="20"/>
      <c r="H153" s="10"/>
      <c r="L153" s="23">
        <f>L$10</f>
        <v>0</v>
      </c>
    </row>
    <row r="154" spans="1:12" ht="20.25" thickTop="1" thickBot="1">
      <c r="A154" s="33" t="s">
        <v>7</v>
      </c>
      <c r="B154" s="22">
        <f>ПротоколыИспытаний!B154</f>
        <v>0</v>
      </c>
      <c r="C154" s="22">
        <f>ПротоколыИспытаний!C154</f>
        <v>0</v>
      </c>
      <c r="D154" s="22">
        <f>ПротоколыИспытаний!D154</f>
        <v>0</v>
      </c>
      <c r="E154" s="22">
        <f>ПротоколыИспытаний!E154</f>
        <v>0</v>
      </c>
      <c r="F154" s="45">
        <f>SUM(B154:E154)</f>
        <v>0</v>
      </c>
      <c r="G154" s="40"/>
      <c r="H154" s="10"/>
      <c r="L154" s="23">
        <f>L$11</f>
        <v>0</v>
      </c>
    </row>
    <row r="155" spans="1:12" ht="20.25" thickTop="1" thickBot="1">
      <c r="A155" s="19" t="s">
        <v>8</v>
      </c>
      <c r="B155" s="58">
        <f>IF($F154=0,0,B154/$F154)</f>
        <v>0</v>
      </c>
      <c r="C155" s="58">
        <f t="shared" ref="C155:E155" si="25">IF($F154=0,0,C154/$F154)</f>
        <v>0</v>
      </c>
      <c r="D155" s="58">
        <f t="shared" si="25"/>
        <v>0</v>
      </c>
      <c r="E155" s="58">
        <f t="shared" si="25"/>
        <v>0</v>
      </c>
      <c r="F155" s="41"/>
      <c r="G155" s="20"/>
      <c r="H155" s="10"/>
      <c r="L155" s="23">
        <f>L$12</f>
        <v>0</v>
      </c>
    </row>
    <row r="156" spans="1:12" ht="20.25" thickTop="1" thickBot="1">
      <c r="A156" s="52" t="s">
        <v>9</v>
      </c>
      <c r="B156" s="53">
        <v>0.5</v>
      </c>
      <c r="C156" s="53">
        <v>0.25</v>
      </c>
      <c r="D156" s="53">
        <v>0.125</v>
      </c>
      <c r="E156" s="54">
        <v>0.125</v>
      </c>
      <c r="F156" s="20"/>
      <c r="G156" s="20"/>
      <c r="H156" s="10"/>
      <c r="L156" s="23">
        <f>L$13</f>
        <v>0</v>
      </c>
    </row>
    <row r="157" spans="1:12" ht="19.5" thickTop="1">
      <c r="A157" s="22" t="s">
        <v>11</v>
      </c>
      <c r="B157" s="46">
        <f>SUMPRODUCT(B153:E153,B156:E156)</f>
        <v>1.875</v>
      </c>
      <c r="C157" s="64" t="str">
        <f>[1]ПротоколыИспытаний!E157</f>
        <v>?</v>
      </c>
      <c r="D157" s="65" t="s">
        <v>89</v>
      </c>
      <c r="E157" s="46">
        <f>SUMPRODUCT(B153:E153,B155:E155)</f>
        <v>0</v>
      </c>
      <c r="F157" s="20"/>
      <c r="G157" s="20"/>
      <c r="H157" s="10"/>
      <c r="L157" s="23">
        <f>L$14</f>
        <v>0</v>
      </c>
    </row>
    <row r="158" spans="1:12" ht="18.75">
      <c r="A158" s="22" t="s">
        <v>13</v>
      </c>
      <c r="B158" s="46">
        <f>SUMPRODUCT(B152:E152,B156:E156)-B157*B157</f>
        <v>1.109375</v>
      </c>
      <c r="C158" s="64" t="str">
        <f>[1]ПротоколыИспытаний!E158</f>
        <v>?</v>
      </c>
      <c r="D158" s="65" t="s">
        <v>90</v>
      </c>
      <c r="E158" s="46">
        <f>SUMPRODUCT(B152:E152,B155:E155)-E157*E157</f>
        <v>0</v>
      </c>
      <c r="F158" s="20" t="s">
        <v>18</v>
      </c>
      <c r="G158" s="20">
        <f>E158*F154/(F154-1)</f>
        <v>0</v>
      </c>
      <c r="H158" s="10" t="str">
        <f>[1]ПротоколыИспытаний!G158</f>
        <v>?</v>
      </c>
      <c r="L158" s="23">
        <f>L$15</f>
        <v>0</v>
      </c>
    </row>
    <row r="159" spans="1:12" ht="18.75">
      <c r="A159" s="22" t="s">
        <v>15</v>
      </c>
      <c r="B159" s="46">
        <f>SQRT(B158)</f>
        <v>1.0532687216470449</v>
      </c>
      <c r="C159" s="64" t="str">
        <f>[1]ПротоколыИспытаний!E159</f>
        <v>?</v>
      </c>
      <c r="D159" s="65" t="s">
        <v>91</v>
      </c>
      <c r="E159" s="46">
        <f>SQRT(E158)</f>
        <v>0</v>
      </c>
      <c r="F159" s="20"/>
      <c r="G159" s="20"/>
      <c r="H159" s="10"/>
      <c r="L159" s="23">
        <f>L$16</f>
        <v>0</v>
      </c>
    </row>
    <row r="160" spans="1:12" ht="18.75">
      <c r="A160" s="22"/>
      <c r="B160" s="20"/>
      <c r="C160" s="20"/>
      <c r="D160" s="20"/>
      <c r="E160" s="20"/>
      <c r="F160" s="20"/>
      <c r="G160" s="20"/>
      <c r="H160" s="10"/>
      <c r="L160" s="23">
        <f t="shared" ref="L160:L161" si="26">L142</f>
        <v>0</v>
      </c>
    </row>
    <row r="161" spans="1:12" ht="18.75">
      <c r="A161" s="5"/>
      <c r="B161" s="7"/>
      <c r="C161" s="7"/>
      <c r="D161" s="7"/>
      <c r="E161" s="7"/>
      <c r="F161" s="7"/>
      <c r="G161" s="7"/>
      <c r="H161" s="10"/>
      <c r="L161" s="23">
        <f t="shared" si="26"/>
        <v>0</v>
      </c>
    </row>
    <row r="163" spans="1:12" ht="18.75">
      <c r="A163" s="15" t="str">
        <f>'Название и список группы'!A10</f>
        <v>Петрова</v>
      </c>
      <c r="B163" s="67" t="str">
        <f>'Название и список группы'!B10</f>
        <v>Ольга Александровна</v>
      </c>
      <c r="C163" s="67"/>
      <c r="D163" s="67"/>
      <c r="E163" s="67"/>
      <c r="F163" s="67"/>
      <c r="G163" s="67"/>
      <c r="H163" s="67"/>
      <c r="I163" s="67"/>
      <c r="J163" s="67"/>
      <c r="L163" s="60" t="str">
        <f>L$1</f>
        <v>Поля изменять только на листе "ПротоколыИспытаний"</v>
      </c>
    </row>
    <row r="164" spans="1:12">
      <c r="A164" s="18"/>
      <c r="B164" s="7" t="s">
        <v>20</v>
      </c>
      <c r="C164" s="21"/>
      <c r="D164" s="18"/>
      <c r="E164" s="7" t="s">
        <v>20</v>
      </c>
      <c r="F164" s="21"/>
      <c r="G164" s="8"/>
      <c r="H164" s="2"/>
      <c r="I164" s="2"/>
      <c r="J164" s="3" t="s">
        <v>0</v>
      </c>
      <c r="L164" s="23" t="str">
        <f>L$2</f>
        <v>5 серий бросков монеты</v>
      </c>
    </row>
    <row r="165" spans="1:12" ht="18.75">
      <c r="A165" s="25" t="s">
        <v>21</v>
      </c>
      <c r="B165" s="22">
        <f>ПротоколыИспытаний!B165</f>
        <v>0</v>
      </c>
      <c r="C165" s="20"/>
      <c r="D165" s="25" t="s">
        <v>21</v>
      </c>
      <c r="E165" s="22">
        <f>ПротоколыИспытаний!E165</f>
        <v>0</v>
      </c>
      <c r="F165" s="20"/>
      <c r="G165" s="7"/>
      <c r="H165" s="10"/>
      <c r="I165" s="10"/>
      <c r="J165" s="24">
        <f>IF(SUM(B165:B169)&gt;0,1,10^(-5))</f>
        <v>1.0000000000000001E-5</v>
      </c>
      <c r="L165" s="23" t="str">
        <f>L$3</f>
        <v>X — число бросков в серии из не более 4 бросков,</v>
      </c>
    </row>
    <row r="166" spans="1:12" ht="18.75">
      <c r="A166" s="25" t="s">
        <v>23</v>
      </c>
      <c r="B166" s="22">
        <f>ПротоколыИспытаний!B166</f>
        <v>0</v>
      </c>
      <c r="C166" s="20"/>
      <c r="D166" s="25" t="s">
        <v>23</v>
      </c>
      <c r="E166" s="22">
        <f>ПротоколыИспытаний!E166</f>
        <v>0</v>
      </c>
      <c r="F166" s="20"/>
      <c r="G166" s="7"/>
      <c r="H166" s="10"/>
      <c r="I166" s="10"/>
      <c r="L166" s="23" t="str">
        <f>L$4</f>
        <v>серия прекращается либо после 4-го броска,</v>
      </c>
    </row>
    <row r="167" spans="1:12" ht="18.75">
      <c r="A167" s="25" t="s">
        <v>25</v>
      </c>
      <c r="B167" s="22">
        <f>ПротоколыИспытаний!B167</f>
        <v>0</v>
      </c>
      <c r="C167" s="20"/>
      <c r="D167" s="25" t="s">
        <v>25</v>
      </c>
      <c r="E167" s="22">
        <f>ПротоколыИспытаний!E167</f>
        <v>0</v>
      </c>
      <c r="F167" s="20"/>
      <c r="G167" s="7"/>
      <c r="H167" s="10"/>
      <c r="I167" s="10"/>
      <c r="L167" s="23">
        <f>L$6</f>
        <v>0</v>
      </c>
    </row>
    <row r="168" spans="1:12" ht="18.75">
      <c r="A168" s="25" t="s">
        <v>27</v>
      </c>
      <c r="B168" s="22">
        <f>ПротоколыИспытаний!B168</f>
        <v>0</v>
      </c>
      <c r="C168" s="20"/>
      <c r="D168" s="25" t="s">
        <v>27</v>
      </c>
      <c r="E168" s="22">
        <f>ПротоколыИспытаний!E168</f>
        <v>0</v>
      </c>
      <c r="F168" s="20"/>
      <c r="G168" s="7"/>
      <c r="H168" s="10"/>
      <c r="I168" s="11"/>
      <c r="L168" s="23" t="str">
        <f>L$7</f>
        <v>Результаты испытаний и расчетов заносите только</v>
      </c>
    </row>
    <row r="169" spans="1:12" ht="18.75">
      <c r="A169" s="26" t="s">
        <v>29</v>
      </c>
      <c r="B169" s="22">
        <f>ПротоколыИспытаний!B169</f>
        <v>0</v>
      </c>
      <c r="C169" s="20"/>
      <c r="D169" s="26" t="s">
        <v>29</v>
      </c>
      <c r="E169" s="22">
        <f>ПротоколыИспытаний!E169</f>
        <v>0</v>
      </c>
      <c r="F169" s="20"/>
      <c r="G169" s="7"/>
      <c r="H169" s="10"/>
      <c r="I169" s="11"/>
      <c r="L169" s="23" t="str">
        <f>L$8</f>
        <v>в ячейки на листе "ПротоколыИспытаний"</v>
      </c>
    </row>
    <row r="170" spans="1:12" ht="19.5" thickBot="1">
      <c r="A170" s="18" t="s">
        <v>5</v>
      </c>
      <c r="B170" s="34">
        <f>B171*B171</f>
        <v>1</v>
      </c>
      <c r="C170" s="34">
        <f t="shared" ref="C170:E170" si="27">C171*C171</f>
        <v>4</v>
      </c>
      <c r="D170" s="34">
        <f t="shared" si="27"/>
        <v>9</v>
      </c>
      <c r="E170" s="34">
        <f t="shared" si="27"/>
        <v>16</v>
      </c>
      <c r="F170" s="20"/>
      <c r="G170" s="20"/>
      <c r="H170" s="10"/>
      <c r="L170" s="23">
        <f>L$9</f>
        <v>0</v>
      </c>
    </row>
    <row r="171" spans="1:12" ht="20.25" thickTop="1" thickBot="1">
      <c r="A171" s="30" t="s">
        <v>6</v>
      </c>
      <c r="B171" s="31">
        <v>1</v>
      </c>
      <c r="C171" s="31">
        <v>2</v>
      </c>
      <c r="D171" s="31">
        <v>3</v>
      </c>
      <c r="E171" s="32">
        <v>4</v>
      </c>
      <c r="F171" s="44"/>
      <c r="G171" s="20"/>
      <c r="H171" s="10"/>
      <c r="L171" s="23">
        <f>L$10</f>
        <v>0</v>
      </c>
    </row>
    <row r="172" spans="1:12" ht="20.25" thickTop="1" thickBot="1">
      <c r="A172" s="33" t="s">
        <v>7</v>
      </c>
      <c r="B172" s="22">
        <f>ПротоколыИспытаний!B172</f>
        <v>0</v>
      </c>
      <c r="C172" s="22">
        <f>ПротоколыИспытаний!C172</f>
        <v>0</v>
      </c>
      <c r="D172" s="22">
        <f>ПротоколыИспытаний!D172</f>
        <v>0</v>
      </c>
      <c r="E172" s="22">
        <f>ПротоколыИспытаний!E172</f>
        <v>0</v>
      </c>
      <c r="F172" s="45">
        <f>SUM(B172:E172)</f>
        <v>0</v>
      </c>
      <c r="G172" s="40"/>
      <c r="H172" s="10"/>
      <c r="L172" s="23">
        <f>L$11</f>
        <v>0</v>
      </c>
    </row>
    <row r="173" spans="1:12" ht="20.25" thickTop="1" thickBot="1">
      <c r="A173" s="19" t="s">
        <v>8</v>
      </c>
      <c r="B173" s="58">
        <f>IF($F172=0,0,B172/$F172)</f>
        <v>0</v>
      </c>
      <c r="C173" s="58">
        <f t="shared" ref="C173:E173" si="28">IF($F172=0,0,C172/$F172)</f>
        <v>0</v>
      </c>
      <c r="D173" s="58">
        <f t="shared" si="28"/>
        <v>0</v>
      </c>
      <c r="E173" s="58">
        <f t="shared" si="28"/>
        <v>0</v>
      </c>
      <c r="F173" s="41"/>
      <c r="G173" s="20"/>
      <c r="H173" s="10"/>
      <c r="L173" s="23">
        <f>L$12</f>
        <v>0</v>
      </c>
    </row>
    <row r="174" spans="1:12" ht="20.25" thickTop="1" thickBot="1">
      <c r="A174" s="52" t="s">
        <v>9</v>
      </c>
      <c r="B174" s="53">
        <v>0.5</v>
      </c>
      <c r="C174" s="53">
        <v>0.25</v>
      </c>
      <c r="D174" s="53">
        <v>0.125</v>
      </c>
      <c r="E174" s="54">
        <v>0.125</v>
      </c>
      <c r="F174" s="20"/>
      <c r="G174" s="20"/>
      <c r="H174" s="10"/>
      <c r="L174" s="23">
        <f>L$13</f>
        <v>0</v>
      </c>
    </row>
    <row r="175" spans="1:12" ht="19.5" thickTop="1">
      <c r="A175" s="22" t="s">
        <v>11</v>
      </c>
      <c r="B175" s="46">
        <f>SUMPRODUCT(B171:E171,B174:E174)</f>
        <v>1.875</v>
      </c>
      <c r="C175" s="64" t="str">
        <f>[1]ПротоколыИспытаний!E175</f>
        <v>?</v>
      </c>
      <c r="D175" s="65" t="s">
        <v>89</v>
      </c>
      <c r="E175" s="46">
        <f>SUMPRODUCT(B171:E171,B173:E173)</f>
        <v>0</v>
      </c>
      <c r="F175" s="20"/>
      <c r="G175" s="20"/>
      <c r="H175" s="10"/>
      <c r="L175" s="23">
        <f>L$14</f>
        <v>0</v>
      </c>
    </row>
    <row r="176" spans="1:12" ht="18.75">
      <c r="A176" s="22" t="s">
        <v>13</v>
      </c>
      <c r="B176" s="46">
        <f>SUMPRODUCT(B170:E170,B174:E174)-B175*B175</f>
        <v>1.109375</v>
      </c>
      <c r="C176" s="64" t="str">
        <f>[1]ПротоколыИспытаний!E176</f>
        <v>?</v>
      </c>
      <c r="D176" s="65" t="s">
        <v>90</v>
      </c>
      <c r="E176" s="46">
        <f>SUMPRODUCT(B170:E170,B173:E173)-E175*E175</f>
        <v>0</v>
      </c>
      <c r="F176" s="20" t="s">
        <v>18</v>
      </c>
      <c r="G176" s="20">
        <f>E176*F172/(F172-1)</f>
        <v>0</v>
      </c>
      <c r="H176" s="10" t="str">
        <f>[1]ПротоколыИспытаний!G176</f>
        <v>?</v>
      </c>
      <c r="L176" s="23">
        <f>L$15</f>
        <v>0</v>
      </c>
    </row>
    <row r="177" spans="1:12" ht="18.75">
      <c r="A177" s="22" t="s">
        <v>15</v>
      </c>
      <c r="B177" s="46">
        <f>SQRT(B176)</f>
        <v>1.0532687216470449</v>
      </c>
      <c r="C177" s="64" t="str">
        <f>[1]ПротоколыИспытаний!E177</f>
        <v>?</v>
      </c>
      <c r="D177" s="65" t="s">
        <v>91</v>
      </c>
      <c r="E177" s="46">
        <f>SQRT(E176)</f>
        <v>0</v>
      </c>
      <c r="F177" s="20"/>
      <c r="G177" s="20"/>
      <c r="H177" s="10"/>
      <c r="L177" s="23">
        <f>L$16</f>
        <v>0</v>
      </c>
    </row>
    <row r="178" spans="1:12" ht="18.75">
      <c r="A178" s="22"/>
      <c r="B178" s="20"/>
      <c r="C178" s="20"/>
      <c r="D178" s="20"/>
      <c r="E178" s="20"/>
      <c r="F178" s="20"/>
      <c r="G178" s="20"/>
      <c r="H178" s="10"/>
      <c r="L178" s="23">
        <f t="shared" ref="L178:L179" si="29">L160</f>
        <v>0</v>
      </c>
    </row>
    <row r="179" spans="1:12" ht="18.75">
      <c r="A179" s="5"/>
      <c r="B179" s="7"/>
      <c r="C179" s="7"/>
      <c r="D179" s="7"/>
      <c r="E179" s="7"/>
      <c r="F179" s="7"/>
      <c r="G179" s="7"/>
      <c r="H179" s="10"/>
      <c r="L179" s="23">
        <f t="shared" si="29"/>
        <v>0</v>
      </c>
    </row>
    <row r="181" spans="1:12" ht="18.75">
      <c r="A181" s="15" t="str">
        <f>'Название и список группы'!A11</f>
        <v>Подшивалов</v>
      </c>
      <c r="B181" s="67" t="str">
        <f>'Название и список группы'!B11</f>
        <v>Данил Дмитриевич</v>
      </c>
      <c r="C181" s="67"/>
      <c r="D181" s="67"/>
      <c r="E181" s="67"/>
      <c r="F181" s="67"/>
      <c r="G181" s="67"/>
      <c r="H181" s="67"/>
      <c r="I181" s="67"/>
      <c r="J181" s="67"/>
      <c r="L181" s="60" t="str">
        <f>L$1</f>
        <v>Поля изменять только на листе "ПротоколыИспытаний"</v>
      </c>
    </row>
    <row r="182" spans="1:12">
      <c r="A182" s="18"/>
      <c r="B182" s="7" t="s">
        <v>20</v>
      </c>
      <c r="C182" s="21"/>
      <c r="D182" s="18"/>
      <c r="E182" s="7" t="s">
        <v>20</v>
      </c>
      <c r="F182" s="21"/>
      <c r="G182" s="8"/>
      <c r="H182" s="2"/>
      <c r="I182" s="2"/>
      <c r="J182" s="3" t="s">
        <v>0</v>
      </c>
      <c r="L182" s="23" t="str">
        <f>L$2</f>
        <v>5 серий бросков монеты</v>
      </c>
    </row>
    <row r="183" spans="1:12" ht="18.75">
      <c r="A183" s="25" t="s">
        <v>21</v>
      </c>
      <c r="B183" s="22">
        <f>ПротоколыИспытаний!B183</f>
        <v>0</v>
      </c>
      <c r="C183" s="20"/>
      <c r="D183" s="25" t="s">
        <v>21</v>
      </c>
      <c r="E183" s="22">
        <f>ПротоколыИспытаний!E183</f>
        <v>0</v>
      </c>
      <c r="F183" s="20"/>
      <c r="G183" s="7"/>
      <c r="H183" s="10"/>
      <c r="I183" s="10"/>
      <c r="J183" s="24">
        <f>IF(SUM(B183:B187)&gt;0,1,10^(-5))</f>
        <v>1.0000000000000001E-5</v>
      </c>
      <c r="L183" s="23" t="str">
        <f>L$3</f>
        <v>X — число бросков в серии из не более 4 бросков,</v>
      </c>
    </row>
    <row r="184" spans="1:12" ht="18.75">
      <c r="A184" s="25" t="s">
        <v>23</v>
      </c>
      <c r="B184" s="22">
        <f>ПротоколыИспытаний!B184</f>
        <v>0</v>
      </c>
      <c r="C184" s="20"/>
      <c r="D184" s="25" t="s">
        <v>23</v>
      </c>
      <c r="E184" s="22">
        <f>ПротоколыИспытаний!E184</f>
        <v>0</v>
      </c>
      <c r="F184" s="20"/>
      <c r="G184" s="7"/>
      <c r="H184" s="10"/>
      <c r="I184" s="10"/>
      <c r="L184" s="23" t="str">
        <f>L$4</f>
        <v>серия прекращается либо после 4-го броска,</v>
      </c>
    </row>
    <row r="185" spans="1:12" ht="18.75">
      <c r="A185" s="25" t="s">
        <v>25</v>
      </c>
      <c r="B185" s="22">
        <f>ПротоколыИспытаний!B185</f>
        <v>0</v>
      </c>
      <c r="C185" s="20"/>
      <c r="D185" s="25" t="s">
        <v>25</v>
      </c>
      <c r="E185" s="22">
        <f>ПротоколыИспытаний!E185</f>
        <v>0</v>
      </c>
      <c r="F185" s="20"/>
      <c r="G185" s="7"/>
      <c r="H185" s="10"/>
      <c r="I185" s="10"/>
      <c r="L185" s="23">
        <f>L$6</f>
        <v>0</v>
      </c>
    </row>
    <row r="186" spans="1:12" ht="18.75">
      <c r="A186" s="25" t="s">
        <v>27</v>
      </c>
      <c r="B186" s="22">
        <f>ПротоколыИспытаний!B186</f>
        <v>0</v>
      </c>
      <c r="C186" s="20"/>
      <c r="D186" s="25" t="s">
        <v>27</v>
      </c>
      <c r="E186" s="22">
        <f>ПротоколыИспытаний!E186</f>
        <v>0</v>
      </c>
      <c r="F186" s="20"/>
      <c r="G186" s="7"/>
      <c r="H186" s="10"/>
      <c r="I186" s="11"/>
      <c r="L186" s="23" t="str">
        <f>L$7</f>
        <v>Результаты испытаний и расчетов заносите только</v>
      </c>
    </row>
    <row r="187" spans="1:12" ht="18.75">
      <c r="A187" s="26" t="s">
        <v>29</v>
      </c>
      <c r="B187" s="22">
        <f>ПротоколыИспытаний!B187</f>
        <v>0</v>
      </c>
      <c r="C187" s="20"/>
      <c r="D187" s="26" t="s">
        <v>29</v>
      </c>
      <c r="E187" s="22">
        <f>ПротоколыИспытаний!E187</f>
        <v>0</v>
      </c>
      <c r="F187" s="20"/>
      <c r="G187" s="7"/>
      <c r="H187" s="10"/>
      <c r="I187" s="11"/>
      <c r="L187" s="23" t="str">
        <f>L$8</f>
        <v>в ячейки на листе "ПротоколыИспытаний"</v>
      </c>
    </row>
    <row r="188" spans="1:12" ht="19.5" thickBot="1">
      <c r="A188" s="18" t="s">
        <v>5</v>
      </c>
      <c r="B188" s="34">
        <f>B189*B189</f>
        <v>1</v>
      </c>
      <c r="C188" s="34">
        <f t="shared" ref="C188:E188" si="30">C189*C189</f>
        <v>4</v>
      </c>
      <c r="D188" s="34">
        <f t="shared" si="30"/>
        <v>9</v>
      </c>
      <c r="E188" s="34">
        <f t="shared" si="30"/>
        <v>16</v>
      </c>
      <c r="F188" s="20"/>
      <c r="G188" s="20"/>
      <c r="H188" s="10"/>
      <c r="L188" s="23">
        <f>L$9</f>
        <v>0</v>
      </c>
    </row>
    <row r="189" spans="1:12" ht="20.25" thickTop="1" thickBot="1">
      <c r="A189" s="30" t="s">
        <v>6</v>
      </c>
      <c r="B189" s="31">
        <v>1</v>
      </c>
      <c r="C189" s="31">
        <v>2</v>
      </c>
      <c r="D189" s="31">
        <v>3</v>
      </c>
      <c r="E189" s="32">
        <v>4</v>
      </c>
      <c r="F189" s="44"/>
      <c r="G189" s="20"/>
      <c r="H189" s="10"/>
      <c r="L189" s="23">
        <f>L$10</f>
        <v>0</v>
      </c>
    </row>
    <row r="190" spans="1:12" ht="20.25" thickTop="1" thickBot="1">
      <c r="A190" s="33" t="s">
        <v>7</v>
      </c>
      <c r="B190" s="22">
        <f>ПротоколыИспытаний!B190</f>
        <v>0</v>
      </c>
      <c r="C190" s="22">
        <f>ПротоколыИспытаний!C190</f>
        <v>0</v>
      </c>
      <c r="D190" s="22">
        <f>ПротоколыИспытаний!D190</f>
        <v>0</v>
      </c>
      <c r="E190" s="22">
        <f>ПротоколыИспытаний!E190</f>
        <v>0</v>
      </c>
      <c r="F190" s="45">
        <f>SUM(B190:E190)</f>
        <v>0</v>
      </c>
      <c r="G190" s="40"/>
      <c r="H190" s="10"/>
      <c r="L190" s="23">
        <f>L$11</f>
        <v>0</v>
      </c>
    </row>
    <row r="191" spans="1:12" ht="20.25" thickTop="1" thickBot="1">
      <c r="A191" s="19" t="s">
        <v>8</v>
      </c>
      <c r="B191" s="58">
        <f>IF($F190=0,0,B190/$F190)</f>
        <v>0</v>
      </c>
      <c r="C191" s="58">
        <f t="shared" ref="C191:E191" si="31">IF($F190=0,0,C190/$F190)</f>
        <v>0</v>
      </c>
      <c r="D191" s="58">
        <f t="shared" si="31"/>
        <v>0</v>
      </c>
      <c r="E191" s="58">
        <f t="shared" si="31"/>
        <v>0</v>
      </c>
      <c r="F191" s="41"/>
      <c r="G191" s="20"/>
      <c r="H191" s="10"/>
      <c r="L191" s="23">
        <f>L$12</f>
        <v>0</v>
      </c>
    </row>
    <row r="192" spans="1:12" ht="20.25" thickTop="1" thickBot="1">
      <c r="A192" s="52" t="s">
        <v>9</v>
      </c>
      <c r="B192" s="53">
        <v>0.5</v>
      </c>
      <c r="C192" s="53">
        <v>0.25</v>
      </c>
      <c r="D192" s="53">
        <v>0.125</v>
      </c>
      <c r="E192" s="54">
        <v>0.125</v>
      </c>
      <c r="F192" s="20"/>
      <c r="G192" s="20"/>
      <c r="H192" s="10"/>
      <c r="L192" s="23">
        <f>L$13</f>
        <v>0</v>
      </c>
    </row>
    <row r="193" spans="1:12" ht="19.5" thickTop="1">
      <c r="A193" s="22" t="s">
        <v>11</v>
      </c>
      <c r="B193" s="46">
        <f>SUMPRODUCT(B189:E189,B192:E192)</f>
        <v>1.875</v>
      </c>
      <c r="C193" s="64" t="str">
        <f>[1]ПротоколыИспытаний!E193</f>
        <v>?</v>
      </c>
      <c r="D193" s="65" t="s">
        <v>89</v>
      </c>
      <c r="E193" s="46">
        <f>SUMPRODUCT(B189:E189,B191:E191)</f>
        <v>0</v>
      </c>
      <c r="F193" s="20"/>
      <c r="G193" s="20"/>
      <c r="H193" s="10"/>
      <c r="L193" s="23">
        <f>L$14</f>
        <v>0</v>
      </c>
    </row>
    <row r="194" spans="1:12" ht="18.75">
      <c r="A194" s="22" t="s">
        <v>13</v>
      </c>
      <c r="B194" s="46">
        <f>SUMPRODUCT(B188:E188,B192:E192)-B193*B193</f>
        <v>1.109375</v>
      </c>
      <c r="C194" s="64" t="str">
        <f>[1]ПротоколыИспытаний!E194</f>
        <v>?</v>
      </c>
      <c r="D194" s="65" t="s">
        <v>90</v>
      </c>
      <c r="E194" s="46">
        <f>SUMPRODUCT(B188:E188,B191:E191)-E193*E193</f>
        <v>0</v>
      </c>
      <c r="F194" s="20" t="s">
        <v>18</v>
      </c>
      <c r="G194" s="20">
        <f>E194*F190/(F190-1)</f>
        <v>0</v>
      </c>
      <c r="H194" s="10" t="str">
        <f>[1]ПротоколыИспытаний!G194</f>
        <v>?</v>
      </c>
      <c r="L194" s="23">
        <f>L$15</f>
        <v>0</v>
      </c>
    </row>
    <row r="195" spans="1:12" ht="18.75">
      <c r="A195" s="22" t="s">
        <v>15</v>
      </c>
      <c r="B195" s="46">
        <f>SQRT(B194)</f>
        <v>1.0532687216470449</v>
      </c>
      <c r="C195" s="64" t="str">
        <f>[1]ПротоколыИспытаний!E195</f>
        <v>?</v>
      </c>
      <c r="D195" s="65" t="s">
        <v>91</v>
      </c>
      <c r="E195" s="46">
        <f>SQRT(E194)</f>
        <v>0</v>
      </c>
      <c r="F195" s="20"/>
      <c r="G195" s="20"/>
      <c r="H195" s="10"/>
      <c r="L195" s="23">
        <f>L$16</f>
        <v>0</v>
      </c>
    </row>
    <row r="196" spans="1:12" ht="18.75">
      <c r="A196" s="22"/>
      <c r="B196" s="20"/>
      <c r="C196" s="20"/>
      <c r="D196" s="20"/>
      <c r="E196" s="20"/>
      <c r="F196" s="20"/>
      <c r="G196" s="20"/>
      <c r="H196" s="10"/>
      <c r="L196" s="23">
        <f t="shared" ref="L196:L197" si="32">L178</f>
        <v>0</v>
      </c>
    </row>
    <row r="197" spans="1:12" ht="18.75">
      <c r="A197" s="5"/>
      <c r="B197" s="7"/>
      <c r="C197" s="7"/>
      <c r="D197" s="7"/>
      <c r="E197" s="7"/>
      <c r="F197" s="7"/>
      <c r="G197" s="7"/>
      <c r="H197" s="10"/>
      <c r="L197" s="23">
        <f t="shared" si="32"/>
        <v>0</v>
      </c>
    </row>
    <row r="199" spans="1:12" ht="18.75">
      <c r="A199" s="15" t="str">
        <f>'Название и список группы'!A12</f>
        <v>Потапов</v>
      </c>
      <c r="B199" s="67" t="str">
        <f>'Название и список группы'!B12</f>
        <v>Иван Николаевич</v>
      </c>
      <c r="C199" s="67"/>
      <c r="D199" s="67"/>
      <c r="E199" s="67"/>
      <c r="F199" s="67"/>
      <c r="G199" s="67"/>
      <c r="H199" s="67"/>
      <c r="I199" s="67"/>
      <c r="J199" s="67"/>
      <c r="L199" s="60" t="str">
        <f>L$1</f>
        <v>Поля изменять только на листе "ПротоколыИспытаний"</v>
      </c>
    </row>
    <row r="200" spans="1:12">
      <c r="A200" s="18"/>
      <c r="B200" s="7" t="s">
        <v>20</v>
      </c>
      <c r="C200" s="21"/>
      <c r="D200" s="18"/>
      <c r="E200" s="7" t="s">
        <v>20</v>
      </c>
      <c r="F200" s="21"/>
      <c r="G200" s="8"/>
      <c r="H200" s="2"/>
      <c r="I200" s="2"/>
      <c r="J200" s="3" t="s">
        <v>0</v>
      </c>
      <c r="L200" s="23" t="str">
        <f>L$2</f>
        <v>5 серий бросков монеты</v>
      </c>
    </row>
    <row r="201" spans="1:12" ht="18.75">
      <c r="A201" s="25" t="s">
        <v>21</v>
      </c>
      <c r="B201" s="22">
        <f>ПротоколыИспытаний!B201</f>
        <v>0</v>
      </c>
      <c r="C201" s="20"/>
      <c r="D201" s="25" t="s">
        <v>21</v>
      </c>
      <c r="E201" s="22">
        <f>ПротоколыИспытаний!E201</f>
        <v>0</v>
      </c>
      <c r="F201" s="20"/>
      <c r="G201" s="7"/>
      <c r="H201" s="10"/>
      <c r="I201" s="10"/>
      <c r="J201" s="24">
        <f>IF(SUM(B201:B205)&gt;0,1,10^(-5))</f>
        <v>1.0000000000000001E-5</v>
      </c>
      <c r="L201" s="23" t="str">
        <f>L$3</f>
        <v>X — число бросков в серии из не более 4 бросков,</v>
      </c>
    </row>
    <row r="202" spans="1:12" ht="18.75">
      <c r="A202" s="25" t="s">
        <v>23</v>
      </c>
      <c r="B202" s="22">
        <f>ПротоколыИспытаний!B202</f>
        <v>0</v>
      </c>
      <c r="C202" s="20"/>
      <c r="D202" s="25" t="s">
        <v>23</v>
      </c>
      <c r="E202" s="22">
        <f>ПротоколыИспытаний!E202</f>
        <v>0</v>
      </c>
      <c r="F202" s="20"/>
      <c r="G202" s="7"/>
      <c r="H202" s="10"/>
      <c r="I202" s="10"/>
      <c r="L202" s="23" t="str">
        <f>L$4</f>
        <v>серия прекращается либо после 4-го броска,</v>
      </c>
    </row>
    <row r="203" spans="1:12" ht="18.75">
      <c r="A203" s="25" t="s">
        <v>25</v>
      </c>
      <c r="B203" s="22">
        <f>ПротоколыИспытаний!B203</f>
        <v>0</v>
      </c>
      <c r="C203" s="20"/>
      <c r="D203" s="25" t="s">
        <v>25</v>
      </c>
      <c r="E203" s="22">
        <f>ПротоколыИспытаний!E203</f>
        <v>0</v>
      </c>
      <c r="F203" s="20"/>
      <c r="G203" s="7"/>
      <c r="H203" s="10"/>
      <c r="I203" s="10"/>
      <c r="L203" s="23">
        <f>L$6</f>
        <v>0</v>
      </c>
    </row>
    <row r="204" spans="1:12" ht="18.75">
      <c r="A204" s="25" t="s">
        <v>27</v>
      </c>
      <c r="B204" s="22">
        <f>ПротоколыИспытаний!B204</f>
        <v>0</v>
      </c>
      <c r="C204" s="20"/>
      <c r="D204" s="25" t="s">
        <v>27</v>
      </c>
      <c r="E204" s="22">
        <f>ПротоколыИспытаний!E204</f>
        <v>0</v>
      </c>
      <c r="F204" s="20"/>
      <c r="G204" s="7"/>
      <c r="H204" s="10"/>
      <c r="I204" s="11"/>
      <c r="L204" s="23" t="str">
        <f>L$7</f>
        <v>Результаты испытаний и расчетов заносите только</v>
      </c>
    </row>
    <row r="205" spans="1:12" ht="18.75">
      <c r="A205" s="26" t="s">
        <v>29</v>
      </c>
      <c r="B205" s="22">
        <f>ПротоколыИспытаний!B205</f>
        <v>0</v>
      </c>
      <c r="C205" s="20"/>
      <c r="D205" s="26" t="s">
        <v>29</v>
      </c>
      <c r="E205" s="22">
        <f>ПротоколыИспытаний!E205</f>
        <v>0</v>
      </c>
      <c r="F205" s="20"/>
      <c r="G205" s="7"/>
      <c r="H205" s="10"/>
      <c r="I205" s="11"/>
      <c r="L205" s="23" t="str">
        <f>L$8</f>
        <v>в ячейки на листе "ПротоколыИспытаний"</v>
      </c>
    </row>
    <row r="206" spans="1:12" ht="19.5" thickBot="1">
      <c r="A206" s="18" t="s">
        <v>5</v>
      </c>
      <c r="B206" s="34">
        <f>B207*B207</f>
        <v>1</v>
      </c>
      <c r="C206" s="34">
        <f t="shared" ref="C206:E206" si="33">C207*C207</f>
        <v>4</v>
      </c>
      <c r="D206" s="34">
        <f t="shared" si="33"/>
        <v>9</v>
      </c>
      <c r="E206" s="34">
        <f t="shared" si="33"/>
        <v>16</v>
      </c>
      <c r="F206" s="20"/>
      <c r="G206" s="20"/>
      <c r="H206" s="10"/>
      <c r="L206" s="23">
        <f>L$9</f>
        <v>0</v>
      </c>
    </row>
    <row r="207" spans="1:12" ht="20.25" thickTop="1" thickBot="1">
      <c r="A207" s="30" t="s">
        <v>6</v>
      </c>
      <c r="B207" s="31">
        <v>1</v>
      </c>
      <c r="C207" s="31">
        <v>2</v>
      </c>
      <c r="D207" s="31">
        <v>3</v>
      </c>
      <c r="E207" s="32">
        <v>4</v>
      </c>
      <c r="F207" s="44"/>
      <c r="G207" s="20"/>
      <c r="H207" s="10"/>
      <c r="L207" s="23">
        <f>L$10</f>
        <v>0</v>
      </c>
    </row>
    <row r="208" spans="1:12" ht="20.25" thickTop="1" thickBot="1">
      <c r="A208" s="33" t="s">
        <v>7</v>
      </c>
      <c r="B208" s="22">
        <f>ПротоколыИспытаний!B208</f>
        <v>0</v>
      </c>
      <c r="C208" s="22">
        <f>ПротоколыИспытаний!C208</f>
        <v>0</v>
      </c>
      <c r="D208" s="22">
        <f>ПротоколыИспытаний!D208</f>
        <v>0</v>
      </c>
      <c r="E208" s="22">
        <f>ПротоколыИспытаний!E208</f>
        <v>0</v>
      </c>
      <c r="F208" s="45">
        <f>SUM(B208:E208)</f>
        <v>0</v>
      </c>
      <c r="G208" s="40"/>
      <c r="H208" s="10"/>
      <c r="L208" s="23">
        <f>L$11</f>
        <v>0</v>
      </c>
    </row>
    <row r="209" spans="1:12" ht="20.25" thickTop="1" thickBot="1">
      <c r="A209" s="19" t="s">
        <v>8</v>
      </c>
      <c r="B209" s="58">
        <f>IF($F208=0,0,B208/$F208)</f>
        <v>0</v>
      </c>
      <c r="C209" s="58">
        <f t="shared" ref="C209:E209" si="34">IF($F208=0,0,C208/$F208)</f>
        <v>0</v>
      </c>
      <c r="D209" s="58">
        <f t="shared" si="34"/>
        <v>0</v>
      </c>
      <c r="E209" s="58">
        <f t="shared" si="34"/>
        <v>0</v>
      </c>
      <c r="F209" s="41"/>
      <c r="G209" s="20"/>
      <c r="H209" s="10"/>
      <c r="L209" s="23">
        <f>L$12</f>
        <v>0</v>
      </c>
    </row>
    <row r="210" spans="1:12" ht="20.25" thickTop="1" thickBot="1">
      <c r="A210" s="52" t="s">
        <v>9</v>
      </c>
      <c r="B210" s="53">
        <v>0.5</v>
      </c>
      <c r="C210" s="53">
        <v>0.25</v>
      </c>
      <c r="D210" s="53">
        <v>0.125</v>
      </c>
      <c r="E210" s="54">
        <v>0.125</v>
      </c>
      <c r="F210" s="20"/>
      <c r="G210" s="20"/>
      <c r="H210" s="10"/>
      <c r="L210" s="23">
        <f>L$13</f>
        <v>0</v>
      </c>
    </row>
    <row r="211" spans="1:12" ht="19.5" thickTop="1">
      <c r="A211" s="22" t="s">
        <v>11</v>
      </c>
      <c r="B211" s="46">
        <f>SUMPRODUCT(B207:E207,B210:E210)</f>
        <v>1.875</v>
      </c>
      <c r="C211" s="64" t="str">
        <f>[1]ПротоколыИспытаний!E211</f>
        <v>?</v>
      </c>
      <c r="D211" s="65" t="s">
        <v>89</v>
      </c>
      <c r="E211" s="46">
        <f>SUMPRODUCT(B207:E207,B209:E209)</f>
        <v>0</v>
      </c>
      <c r="F211" s="20"/>
      <c r="G211" s="20"/>
      <c r="H211" s="10"/>
      <c r="L211" s="23">
        <f>L$14</f>
        <v>0</v>
      </c>
    </row>
    <row r="212" spans="1:12" ht="18.75">
      <c r="A212" s="22" t="s">
        <v>13</v>
      </c>
      <c r="B212" s="46">
        <f>SUMPRODUCT(B206:E206,B210:E210)-B211*B211</f>
        <v>1.109375</v>
      </c>
      <c r="C212" s="64" t="str">
        <f>[1]ПротоколыИспытаний!E212</f>
        <v>?</v>
      </c>
      <c r="D212" s="65" t="s">
        <v>90</v>
      </c>
      <c r="E212" s="46">
        <f>SUMPRODUCT(B206:E206,B209:E209)-E211*E211</f>
        <v>0</v>
      </c>
      <c r="F212" s="20" t="s">
        <v>18</v>
      </c>
      <c r="G212" s="20">
        <f>E212*F208/(F208-1)</f>
        <v>0</v>
      </c>
      <c r="H212" s="10" t="str">
        <f>[1]ПротоколыИспытаний!G212</f>
        <v>?</v>
      </c>
      <c r="L212" s="23">
        <f>L$15</f>
        <v>0</v>
      </c>
    </row>
    <row r="213" spans="1:12" ht="18.75">
      <c r="A213" s="22" t="s">
        <v>15</v>
      </c>
      <c r="B213" s="46">
        <f>SQRT(B212)</f>
        <v>1.0532687216470449</v>
      </c>
      <c r="C213" s="64" t="str">
        <f>[1]ПротоколыИспытаний!E213</f>
        <v>?</v>
      </c>
      <c r="D213" s="65" t="s">
        <v>91</v>
      </c>
      <c r="E213" s="46">
        <f>SQRT(E212)</f>
        <v>0</v>
      </c>
      <c r="F213" s="20"/>
      <c r="G213" s="20"/>
      <c r="H213" s="10"/>
      <c r="L213" s="23">
        <f>L$16</f>
        <v>0</v>
      </c>
    </row>
    <row r="214" spans="1:12" ht="18.75">
      <c r="A214" s="22"/>
      <c r="B214" s="20"/>
      <c r="C214" s="20"/>
      <c r="D214" s="20"/>
      <c r="E214" s="20"/>
      <c r="F214" s="20"/>
      <c r="G214" s="20"/>
      <c r="H214" s="10"/>
      <c r="L214" s="23">
        <f t="shared" ref="L214:L215" si="35">L196</f>
        <v>0</v>
      </c>
    </row>
    <row r="215" spans="1:12" ht="18.75">
      <c r="A215" s="5"/>
      <c r="B215" s="7"/>
      <c r="C215" s="7"/>
      <c r="D215" s="7"/>
      <c r="E215" s="7"/>
      <c r="F215" s="7"/>
      <c r="G215" s="7"/>
      <c r="H215" s="10"/>
      <c r="L215" s="23">
        <f t="shared" si="35"/>
        <v>0</v>
      </c>
    </row>
    <row r="217" spans="1:12" ht="18.75">
      <c r="A217" s="15" t="str">
        <f>'Название и список группы'!A13</f>
        <v>Романцов</v>
      </c>
      <c r="B217" s="67" t="str">
        <f>'Название и список группы'!B13</f>
        <v>Павел Петрович</v>
      </c>
      <c r="C217" s="67"/>
      <c r="D217" s="67"/>
      <c r="E217" s="67"/>
      <c r="F217" s="67"/>
      <c r="G217" s="67"/>
      <c r="H217" s="67"/>
      <c r="I217" s="67"/>
      <c r="J217" s="67"/>
      <c r="L217" s="60" t="str">
        <f>L$1</f>
        <v>Поля изменять только на листе "ПротоколыИспытаний"</v>
      </c>
    </row>
    <row r="218" spans="1:12">
      <c r="A218" s="18"/>
      <c r="B218" s="7" t="s">
        <v>20</v>
      </c>
      <c r="C218" s="21"/>
      <c r="D218" s="18"/>
      <c r="E218" s="7" t="s">
        <v>20</v>
      </c>
      <c r="F218" s="21"/>
      <c r="G218" s="8"/>
      <c r="H218" s="2"/>
      <c r="I218" s="2"/>
      <c r="J218" s="3" t="s">
        <v>0</v>
      </c>
      <c r="L218" s="23" t="str">
        <f>L$2</f>
        <v>5 серий бросков монеты</v>
      </c>
    </row>
    <row r="219" spans="1:12" ht="18.75">
      <c r="A219" s="25" t="s">
        <v>21</v>
      </c>
      <c r="B219" s="22">
        <f>ПротоколыИспытаний!B219</f>
        <v>0</v>
      </c>
      <c r="C219" s="20"/>
      <c r="D219" s="25" t="s">
        <v>21</v>
      </c>
      <c r="E219" s="22">
        <f>ПротоколыИспытаний!E219</f>
        <v>0</v>
      </c>
      <c r="F219" s="20"/>
      <c r="G219" s="7"/>
      <c r="H219" s="10"/>
      <c r="I219" s="10"/>
      <c r="J219" s="24">
        <f>IF(SUM(B219:B223)&gt;0,1,10^(-5))</f>
        <v>1.0000000000000001E-5</v>
      </c>
      <c r="L219" s="23" t="str">
        <f>L$3</f>
        <v>X — число бросков в серии из не более 4 бросков,</v>
      </c>
    </row>
    <row r="220" spans="1:12" ht="18.75">
      <c r="A220" s="25" t="s">
        <v>23</v>
      </c>
      <c r="B220" s="22">
        <f>ПротоколыИспытаний!B220</f>
        <v>0</v>
      </c>
      <c r="C220" s="20"/>
      <c r="D220" s="25" t="s">
        <v>23</v>
      </c>
      <c r="E220" s="22">
        <f>ПротоколыИспытаний!E220</f>
        <v>0</v>
      </c>
      <c r="F220" s="20"/>
      <c r="G220" s="7"/>
      <c r="H220" s="10"/>
      <c r="I220" s="10"/>
      <c r="L220" s="23" t="str">
        <f>L$4</f>
        <v>серия прекращается либо после 4-го броска,</v>
      </c>
    </row>
    <row r="221" spans="1:12" ht="18.75">
      <c r="A221" s="25" t="s">
        <v>25</v>
      </c>
      <c r="B221" s="22">
        <f>ПротоколыИспытаний!B221</f>
        <v>0</v>
      </c>
      <c r="C221" s="20"/>
      <c r="D221" s="25" t="s">
        <v>25</v>
      </c>
      <c r="E221" s="22">
        <f>ПротоколыИспытаний!E221</f>
        <v>0</v>
      </c>
      <c r="F221" s="20"/>
      <c r="G221" s="7"/>
      <c r="H221" s="10"/>
      <c r="I221" s="10"/>
      <c r="L221" s="23">
        <f>L$6</f>
        <v>0</v>
      </c>
    </row>
    <row r="222" spans="1:12" ht="18.75">
      <c r="A222" s="25" t="s">
        <v>27</v>
      </c>
      <c r="B222" s="22">
        <f>ПротоколыИспытаний!B222</f>
        <v>0</v>
      </c>
      <c r="C222" s="20"/>
      <c r="D222" s="25" t="s">
        <v>27</v>
      </c>
      <c r="E222" s="22">
        <f>ПротоколыИспытаний!E222</f>
        <v>0</v>
      </c>
      <c r="F222" s="20"/>
      <c r="G222" s="7"/>
      <c r="H222" s="10"/>
      <c r="I222" s="11"/>
      <c r="L222" s="23" t="str">
        <f>L$7</f>
        <v>Результаты испытаний и расчетов заносите только</v>
      </c>
    </row>
    <row r="223" spans="1:12" ht="18.75">
      <c r="A223" s="26" t="s">
        <v>29</v>
      </c>
      <c r="B223" s="22">
        <f>ПротоколыИспытаний!B223</f>
        <v>0</v>
      </c>
      <c r="C223" s="20"/>
      <c r="D223" s="26" t="s">
        <v>29</v>
      </c>
      <c r="E223" s="22">
        <f>ПротоколыИспытаний!E223</f>
        <v>0</v>
      </c>
      <c r="F223" s="20"/>
      <c r="G223" s="7"/>
      <c r="H223" s="10"/>
      <c r="I223" s="11"/>
      <c r="L223" s="23" t="str">
        <f>L$8</f>
        <v>в ячейки на листе "ПротоколыИспытаний"</v>
      </c>
    </row>
    <row r="224" spans="1:12" ht="19.5" thickBot="1">
      <c r="A224" s="18" t="s">
        <v>5</v>
      </c>
      <c r="B224" s="34">
        <f>B225*B225</f>
        <v>1</v>
      </c>
      <c r="C224" s="34">
        <f t="shared" ref="C224:E224" si="36">C225*C225</f>
        <v>4</v>
      </c>
      <c r="D224" s="34">
        <f t="shared" si="36"/>
        <v>9</v>
      </c>
      <c r="E224" s="34">
        <f t="shared" si="36"/>
        <v>16</v>
      </c>
      <c r="F224" s="20"/>
      <c r="G224" s="20"/>
      <c r="H224" s="10"/>
      <c r="L224" s="23">
        <f>L$9</f>
        <v>0</v>
      </c>
    </row>
    <row r="225" spans="1:12" ht="20.25" thickTop="1" thickBot="1">
      <c r="A225" s="30" t="s">
        <v>6</v>
      </c>
      <c r="B225" s="31">
        <v>1</v>
      </c>
      <c r="C225" s="31">
        <v>2</v>
      </c>
      <c r="D225" s="31">
        <v>3</v>
      </c>
      <c r="E225" s="32">
        <v>4</v>
      </c>
      <c r="F225" s="44"/>
      <c r="G225" s="20"/>
      <c r="H225" s="10"/>
      <c r="L225" s="23">
        <f>L$10</f>
        <v>0</v>
      </c>
    </row>
    <row r="226" spans="1:12" ht="20.25" thickTop="1" thickBot="1">
      <c r="A226" s="33" t="s">
        <v>7</v>
      </c>
      <c r="B226" s="22">
        <f>ПротоколыИспытаний!B226</f>
        <v>0</v>
      </c>
      <c r="C226" s="22">
        <f>ПротоколыИспытаний!C226</f>
        <v>0</v>
      </c>
      <c r="D226" s="22">
        <f>ПротоколыИспытаний!D226</f>
        <v>0</v>
      </c>
      <c r="E226" s="22">
        <f>ПротоколыИспытаний!E226</f>
        <v>0</v>
      </c>
      <c r="F226" s="45">
        <f>SUM(B226:E226)</f>
        <v>0</v>
      </c>
      <c r="G226" s="40"/>
      <c r="H226" s="10"/>
      <c r="L226" s="23">
        <f>L$11</f>
        <v>0</v>
      </c>
    </row>
    <row r="227" spans="1:12" ht="20.25" thickTop="1" thickBot="1">
      <c r="A227" s="19" t="s">
        <v>8</v>
      </c>
      <c r="B227" s="58">
        <f>IF($F226=0,0,B226/$F226)</f>
        <v>0</v>
      </c>
      <c r="C227" s="58">
        <f t="shared" ref="C227:E227" si="37">IF($F226=0,0,C226/$F226)</f>
        <v>0</v>
      </c>
      <c r="D227" s="58">
        <f t="shared" si="37"/>
        <v>0</v>
      </c>
      <c r="E227" s="58">
        <f t="shared" si="37"/>
        <v>0</v>
      </c>
      <c r="F227" s="41"/>
      <c r="G227" s="20"/>
      <c r="H227" s="10"/>
      <c r="L227" s="23">
        <f>L$12</f>
        <v>0</v>
      </c>
    </row>
    <row r="228" spans="1:12" ht="20.25" thickTop="1" thickBot="1">
      <c r="A228" s="52" t="s">
        <v>9</v>
      </c>
      <c r="B228" s="53">
        <v>0.5</v>
      </c>
      <c r="C228" s="53">
        <v>0.25</v>
      </c>
      <c r="D228" s="53">
        <v>0.125</v>
      </c>
      <c r="E228" s="54">
        <v>0.125</v>
      </c>
      <c r="F228" s="20"/>
      <c r="G228" s="20"/>
      <c r="H228" s="10"/>
      <c r="L228" s="23">
        <f>L$13</f>
        <v>0</v>
      </c>
    </row>
    <row r="229" spans="1:12" ht="19.5" thickTop="1">
      <c r="A229" s="22" t="s">
        <v>11</v>
      </c>
      <c r="B229" s="46">
        <f>SUMPRODUCT(B225:E225,B228:E228)</f>
        <v>1.875</v>
      </c>
      <c r="C229" s="64" t="str">
        <f>[1]ПротоколыИспытаний!E229</f>
        <v>?</v>
      </c>
      <c r="D229" s="65" t="s">
        <v>89</v>
      </c>
      <c r="E229" s="46">
        <f>SUMPRODUCT(B225:E225,B227:E227)</f>
        <v>0</v>
      </c>
      <c r="F229" s="20"/>
      <c r="G229" s="20"/>
      <c r="H229" s="10"/>
      <c r="L229" s="23">
        <f>L$14</f>
        <v>0</v>
      </c>
    </row>
    <row r="230" spans="1:12" ht="18.75">
      <c r="A230" s="22" t="s">
        <v>13</v>
      </c>
      <c r="B230" s="46">
        <f>SUMPRODUCT(B224:E224,B228:E228)-B229*B229</f>
        <v>1.109375</v>
      </c>
      <c r="C230" s="64" t="str">
        <f>[1]ПротоколыИспытаний!E230</f>
        <v>?</v>
      </c>
      <c r="D230" s="65" t="s">
        <v>90</v>
      </c>
      <c r="E230" s="46">
        <f>SUMPRODUCT(B224:E224,B227:E227)-E229*E229</f>
        <v>0</v>
      </c>
      <c r="F230" s="20" t="s">
        <v>18</v>
      </c>
      <c r="G230" s="20">
        <f>E230*F226/(F226-1)</f>
        <v>0</v>
      </c>
      <c r="H230" s="10" t="str">
        <f>[1]ПротоколыИспытаний!G230</f>
        <v>?</v>
      </c>
      <c r="L230" s="23">
        <f>L$15</f>
        <v>0</v>
      </c>
    </row>
    <row r="231" spans="1:12" ht="18.75">
      <c r="A231" s="22" t="s">
        <v>15</v>
      </c>
      <c r="B231" s="46">
        <f>SQRT(B230)</f>
        <v>1.0532687216470449</v>
      </c>
      <c r="C231" s="64" t="str">
        <f>[1]ПротоколыИспытаний!E231</f>
        <v>?</v>
      </c>
      <c r="D231" s="65" t="s">
        <v>91</v>
      </c>
      <c r="E231" s="46">
        <f>SQRT(E230)</f>
        <v>0</v>
      </c>
      <c r="F231" s="20"/>
      <c r="G231" s="20"/>
      <c r="H231" s="10"/>
      <c r="L231" s="23">
        <f>L$16</f>
        <v>0</v>
      </c>
    </row>
    <row r="232" spans="1:12" ht="18.75">
      <c r="A232" s="22"/>
      <c r="B232" s="20"/>
      <c r="C232" s="20"/>
      <c r="D232" s="20"/>
      <c r="E232" s="20"/>
      <c r="F232" s="20"/>
      <c r="G232" s="20"/>
      <c r="H232" s="10"/>
      <c r="L232" s="23">
        <f t="shared" ref="L232:L233" si="38">L214</f>
        <v>0</v>
      </c>
    </row>
    <row r="233" spans="1:12" ht="18.75">
      <c r="A233" s="5"/>
      <c r="B233" s="7"/>
      <c r="C233" s="7"/>
      <c r="D233" s="7"/>
      <c r="E233" s="7"/>
      <c r="F233" s="7"/>
      <c r="G233" s="7"/>
      <c r="H233" s="10"/>
      <c r="L233" s="23">
        <f t="shared" si="38"/>
        <v>0</v>
      </c>
    </row>
    <row r="235" spans="1:12" ht="18.75">
      <c r="A235" s="15" t="str">
        <f>'Название и список группы'!A14</f>
        <v>Рысаев</v>
      </c>
      <c r="B235" s="67" t="str">
        <f>'Название и список группы'!B14</f>
        <v>Дамир Ринатович</v>
      </c>
      <c r="C235" s="67"/>
      <c r="D235" s="67"/>
      <c r="E235" s="67"/>
      <c r="F235" s="67"/>
      <c r="G235" s="67"/>
      <c r="H235" s="67"/>
      <c r="I235" s="67"/>
      <c r="J235" s="67"/>
      <c r="L235" s="60" t="str">
        <f>L$1</f>
        <v>Поля изменять только на листе "ПротоколыИспытаний"</v>
      </c>
    </row>
    <row r="236" spans="1:12">
      <c r="A236" s="18"/>
      <c r="B236" s="7" t="s">
        <v>20</v>
      </c>
      <c r="C236" s="21"/>
      <c r="D236" s="18"/>
      <c r="E236" s="7" t="s">
        <v>20</v>
      </c>
      <c r="F236" s="21"/>
      <c r="G236" s="8"/>
      <c r="H236" s="2"/>
      <c r="I236" s="2"/>
      <c r="J236" s="3" t="s">
        <v>0</v>
      </c>
      <c r="L236" s="23" t="str">
        <f>L$2</f>
        <v>5 серий бросков монеты</v>
      </c>
    </row>
    <row r="237" spans="1:12" ht="18.75">
      <c r="A237" s="25" t="s">
        <v>21</v>
      </c>
      <c r="B237" s="22">
        <f>ПротоколыИспытаний!B237</f>
        <v>0</v>
      </c>
      <c r="C237" s="20"/>
      <c r="D237" s="25" t="s">
        <v>21</v>
      </c>
      <c r="E237" s="22">
        <f>ПротоколыИспытаний!E237</f>
        <v>0</v>
      </c>
      <c r="F237" s="20"/>
      <c r="G237" s="7"/>
      <c r="H237" s="10"/>
      <c r="I237" s="10"/>
      <c r="J237" s="24">
        <f>IF(SUM(B237:B241)&gt;0,1,10^(-5))</f>
        <v>1.0000000000000001E-5</v>
      </c>
      <c r="L237" s="23" t="str">
        <f>L$3</f>
        <v>X — число бросков в серии из не более 4 бросков,</v>
      </c>
    </row>
    <row r="238" spans="1:12" ht="18.75">
      <c r="A238" s="25" t="s">
        <v>23</v>
      </c>
      <c r="B238" s="22">
        <f>ПротоколыИспытаний!B238</f>
        <v>0</v>
      </c>
      <c r="C238" s="20"/>
      <c r="D238" s="25" t="s">
        <v>23</v>
      </c>
      <c r="E238" s="22">
        <f>ПротоколыИспытаний!E238</f>
        <v>0</v>
      </c>
      <c r="F238" s="20"/>
      <c r="G238" s="7"/>
      <c r="H238" s="10"/>
      <c r="I238" s="10"/>
      <c r="L238" s="23" t="str">
        <f>L$4</f>
        <v>серия прекращается либо после 4-го броска,</v>
      </c>
    </row>
    <row r="239" spans="1:12" ht="18.75">
      <c r="A239" s="25" t="s">
        <v>25</v>
      </c>
      <c r="B239" s="22">
        <f>ПротоколыИспытаний!B239</f>
        <v>0</v>
      </c>
      <c r="C239" s="20"/>
      <c r="D239" s="25" t="s">
        <v>25</v>
      </c>
      <c r="E239" s="22">
        <f>ПротоколыИспытаний!E239</f>
        <v>0</v>
      </c>
      <c r="F239" s="20"/>
      <c r="G239" s="7"/>
      <c r="H239" s="10"/>
      <c r="I239" s="10"/>
      <c r="L239" s="23">
        <f>L$6</f>
        <v>0</v>
      </c>
    </row>
    <row r="240" spans="1:12" ht="18.75">
      <c r="A240" s="25" t="s">
        <v>27</v>
      </c>
      <c r="B240" s="22">
        <f>ПротоколыИспытаний!B240</f>
        <v>0</v>
      </c>
      <c r="C240" s="20"/>
      <c r="D240" s="25" t="s">
        <v>27</v>
      </c>
      <c r="E240" s="22">
        <f>ПротоколыИспытаний!E240</f>
        <v>0</v>
      </c>
      <c r="F240" s="20"/>
      <c r="G240" s="7"/>
      <c r="H240" s="10"/>
      <c r="I240" s="11"/>
      <c r="L240" s="23" t="str">
        <f>L$7</f>
        <v>Результаты испытаний и расчетов заносите только</v>
      </c>
    </row>
    <row r="241" spans="1:12" ht="18.75">
      <c r="A241" s="26" t="s">
        <v>29</v>
      </c>
      <c r="B241" s="22">
        <f>ПротоколыИспытаний!B241</f>
        <v>0</v>
      </c>
      <c r="C241" s="20"/>
      <c r="D241" s="26" t="s">
        <v>29</v>
      </c>
      <c r="E241" s="22">
        <f>ПротоколыИспытаний!E241</f>
        <v>0</v>
      </c>
      <c r="F241" s="20"/>
      <c r="G241" s="7"/>
      <c r="H241" s="10"/>
      <c r="I241" s="11"/>
      <c r="L241" s="23" t="str">
        <f>L$8</f>
        <v>в ячейки на листе "ПротоколыИспытаний"</v>
      </c>
    </row>
    <row r="242" spans="1:12" ht="19.5" thickBot="1">
      <c r="A242" s="18" t="s">
        <v>5</v>
      </c>
      <c r="B242" s="34">
        <f>B243*B243</f>
        <v>1</v>
      </c>
      <c r="C242" s="34">
        <f t="shared" ref="C242:E242" si="39">C243*C243</f>
        <v>4</v>
      </c>
      <c r="D242" s="34">
        <f t="shared" si="39"/>
        <v>9</v>
      </c>
      <c r="E242" s="34">
        <f t="shared" si="39"/>
        <v>16</v>
      </c>
      <c r="F242" s="20"/>
      <c r="G242" s="20"/>
      <c r="H242" s="10"/>
      <c r="L242" s="23">
        <f>L$9</f>
        <v>0</v>
      </c>
    </row>
    <row r="243" spans="1:12" ht="20.25" thickTop="1" thickBot="1">
      <c r="A243" s="30" t="s">
        <v>6</v>
      </c>
      <c r="B243" s="31">
        <v>1</v>
      </c>
      <c r="C243" s="31">
        <v>2</v>
      </c>
      <c r="D243" s="31">
        <v>3</v>
      </c>
      <c r="E243" s="32">
        <v>4</v>
      </c>
      <c r="F243" s="44"/>
      <c r="G243" s="20"/>
      <c r="H243" s="10"/>
      <c r="L243" s="23">
        <f>L$10</f>
        <v>0</v>
      </c>
    </row>
    <row r="244" spans="1:12" ht="20.25" thickTop="1" thickBot="1">
      <c r="A244" s="33" t="s">
        <v>7</v>
      </c>
      <c r="B244" s="22">
        <f>ПротоколыИспытаний!B244</f>
        <v>0</v>
      </c>
      <c r="C244" s="22">
        <f>ПротоколыИспытаний!C244</f>
        <v>0</v>
      </c>
      <c r="D244" s="22">
        <f>ПротоколыИспытаний!D244</f>
        <v>0</v>
      </c>
      <c r="E244" s="22">
        <f>ПротоколыИспытаний!E244</f>
        <v>0</v>
      </c>
      <c r="F244" s="45">
        <f>SUM(B244:E244)</f>
        <v>0</v>
      </c>
      <c r="G244" s="40"/>
      <c r="H244" s="10"/>
      <c r="L244" s="23">
        <f>L$11</f>
        <v>0</v>
      </c>
    </row>
    <row r="245" spans="1:12" ht="20.25" thickTop="1" thickBot="1">
      <c r="A245" s="19" t="s">
        <v>8</v>
      </c>
      <c r="B245" s="58">
        <f>IF($F244=0,0,B244/$F244)</f>
        <v>0</v>
      </c>
      <c r="C245" s="58">
        <f t="shared" ref="C245:E245" si="40">IF($F244=0,0,C244/$F244)</f>
        <v>0</v>
      </c>
      <c r="D245" s="58">
        <f t="shared" si="40"/>
        <v>0</v>
      </c>
      <c r="E245" s="58">
        <f t="shared" si="40"/>
        <v>0</v>
      </c>
      <c r="F245" s="41"/>
      <c r="G245" s="20"/>
      <c r="H245" s="10"/>
      <c r="L245" s="23">
        <f>L$12</f>
        <v>0</v>
      </c>
    </row>
    <row r="246" spans="1:12" ht="20.25" thickTop="1" thickBot="1">
      <c r="A246" s="52" t="s">
        <v>9</v>
      </c>
      <c r="B246" s="53">
        <v>0.5</v>
      </c>
      <c r="C246" s="53">
        <v>0.25</v>
      </c>
      <c r="D246" s="53">
        <v>0.125</v>
      </c>
      <c r="E246" s="54">
        <v>0.125</v>
      </c>
      <c r="F246" s="20"/>
      <c r="G246" s="20"/>
      <c r="H246" s="10"/>
      <c r="L246" s="23">
        <f>L$13</f>
        <v>0</v>
      </c>
    </row>
    <row r="247" spans="1:12" ht="19.5" thickTop="1">
      <c r="A247" s="22" t="s">
        <v>11</v>
      </c>
      <c r="B247" s="46">
        <f>SUMPRODUCT(B243:E243,B246:E246)</f>
        <v>1.875</v>
      </c>
      <c r="C247" s="64" t="str">
        <f>[1]ПротоколыИспытаний!E247</f>
        <v>?</v>
      </c>
      <c r="D247" s="65" t="s">
        <v>89</v>
      </c>
      <c r="E247" s="46">
        <f>SUMPRODUCT(B243:E243,B245:E245)</f>
        <v>0</v>
      </c>
      <c r="F247" s="20"/>
      <c r="G247" s="20"/>
      <c r="H247" s="10"/>
      <c r="L247" s="23">
        <f>L$14</f>
        <v>0</v>
      </c>
    </row>
    <row r="248" spans="1:12" ht="18.75">
      <c r="A248" s="22" t="s">
        <v>13</v>
      </c>
      <c r="B248" s="46">
        <f>SUMPRODUCT(B242:E242,B246:E246)-B247*B247</f>
        <v>1.109375</v>
      </c>
      <c r="C248" s="64" t="str">
        <f>[1]ПротоколыИспытаний!E248</f>
        <v>?</v>
      </c>
      <c r="D248" s="65" t="s">
        <v>90</v>
      </c>
      <c r="E248" s="46">
        <f>SUMPRODUCT(B242:E242,B245:E245)-E247*E247</f>
        <v>0</v>
      </c>
      <c r="F248" s="20" t="s">
        <v>18</v>
      </c>
      <c r="G248" s="20">
        <f>E248*F244/(F244-1)</f>
        <v>0</v>
      </c>
      <c r="H248" s="10" t="str">
        <f>[1]ПротоколыИспытаний!G248</f>
        <v>?</v>
      </c>
      <c r="L248" s="23">
        <f>L$15</f>
        <v>0</v>
      </c>
    </row>
    <row r="249" spans="1:12" ht="18.75">
      <c r="A249" s="22" t="s">
        <v>15</v>
      </c>
      <c r="B249" s="46">
        <f>SQRT(B248)</f>
        <v>1.0532687216470449</v>
      </c>
      <c r="C249" s="64" t="str">
        <f>[1]ПротоколыИспытаний!E249</f>
        <v>?</v>
      </c>
      <c r="D249" s="65" t="s">
        <v>91</v>
      </c>
      <c r="E249" s="46">
        <f>SQRT(E248)</f>
        <v>0</v>
      </c>
      <c r="F249" s="20"/>
      <c r="G249" s="20"/>
      <c r="H249" s="10"/>
      <c r="L249" s="23">
        <f>L$16</f>
        <v>0</v>
      </c>
    </row>
    <row r="250" spans="1:12" ht="18.75">
      <c r="A250" s="22"/>
      <c r="B250" s="20"/>
      <c r="C250" s="20"/>
      <c r="D250" s="20"/>
      <c r="E250" s="20"/>
      <c r="F250" s="20"/>
      <c r="G250" s="20"/>
      <c r="H250" s="10"/>
      <c r="L250" s="23">
        <f t="shared" ref="L250:L251" si="41">L232</f>
        <v>0</v>
      </c>
    </row>
    <row r="251" spans="1:12" ht="18.75">
      <c r="A251" s="5"/>
      <c r="B251" s="7"/>
      <c r="C251" s="7"/>
      <c r="D251" s="7"/>
      <c r="E251" s="7"/>
      <c r="F251" s="7"/>
      <c r="G251" s="7"/>
      <c r="H251" s="10"/>
      <c r="L251" s="23">
        <f t="shared" si="41"/>
        <v>0</v>
      </c>
    </row>
    <row r="253" spans="1:12" ht="18.75">
      <c r="A253" s="15" t="str">
        <f>'Название и список группы'!A15</f>
        <v>Саркеев</v>
      </c>
      <c r="B253" s="67" t="str">
        <f>'Название и список группы'!B15</f>
        <v>Дмитрий Сергеевич</v>
      </c>
      <c r="C253" s="67"/>
      <c r="D253" s="67"/>
      <c r="E253" s="67"/>
      <c r="F253" s="67"/>
      <c r="G253" s="67"/>
      <c r="H253" s="67"/>
      <c r="I253" s="67"/>
      <c r="J253" s="67"/>
      <c r="L253" s="60" t="str">
        <f>L$1</f>
        <v>Поля изменять только на листе "ПротоколыИспытаний"</v>
      </c>
    </row>
    <row r="254" spans="1:12">
      <c r="A254" s="18"/>
      <c r="B254" s="7" t="s">
        <v>20</v>
      </c>
      <c r="C254" s="21"/>
      <c r="D254" s="18"/>
      <c r="E254" s="7" t="s">
        <v>20</v>
      </c>
      <c r="F254" s="21"/>
      <c r="G254" s="8"/>
      <c r="H254" s="2"/>
      <c r="I254" s="2"/>
      <c r="J254" s="3" t="s">
        <v>0</v>
      </c>
      <c r="L254" s="23" t="str">
        <f>L$2</f>
        <v>5 серий бросков монеты</v>
      </c>
    </row>
    <row r="255" spans="1:12" ht="18.75">
      <c r="A255" s="25" t="s">
        <v>21</v>
      </c>
      <c r="B255" s="22">
        <f>ПротоколыИспытаний!B255</f>
        <v>0</v>
      </c>
      <c r="C255" s="20"/>
      <c r="D255" s="25" t="s">
        <v>21</v>
      </c>
      <c r="E255" s="22">
        <f>ПротоколыИспытаний!E255</f>
        <v>0</v>
      </c>
      <c r="F255" s="20"/>
      <c r="G255" s="7"/>
      <c r="H255" s="10"/>
      <c r="I255" s="10"/>
      <c r="J255" s="24">
        <f>IF(SUM(B255:B259)&gt;0,1,10^(-5))</f>
        <v>1.0000000000000001E-5</v>
      </c>
      <c r="L255" s="23" t="str">
        <f>L$3</f>
        <v>X — число бросков в серии из не более 4 бросков,</v>
      </c>
    </row>
    <row r="256" spans="1:12" ht="18.75">
      <c r="A256" s="25" t="s">
        <v>23</v>
      </c>
      <c r="B256" s="22">
        <f>ПротоколыИспытаний!B256</f>
        <v>0</v>
      </c>
      <c r="C256" s="20"/>
      <c r="D256" s="25" t="s">
        <v>23</v>
      </c>
      <c r="E256" s="22">
        <f>ПротоколыИспытаний!E256</f>
        <v>0</v>
      </c>
      <c r="F256" s="20"/>
      <c r="G256" s="7"/>
      <c r="H256" s="10"/>
      <c r="I256" s="10"/>
      <c r="L256" s="23" t="str">
        <f>L$4</f>
        <v>серия прекращается либо после 4-го броска,</v>
      </c>
    </row>
    <row r="257" spans="1:12" ht="18.75">
      <c r="A257" s="25" t="s">
        <v>25</v>
      </c>
      <c r="B257" s="22">
        <f>ПротоколыИспытаний!B257</f>
        <v>0</v>
      </c>
      <c r="C257" s="20"/>
      <c r="D257" s="25" t="s">
        <v>25</v>
      </c>
      <c r="E257" s="22">
        <f>ПротоколыИспытаний!E257</f>
        <v>0</v>
      </c>
      <c r="F257" s="20"/>
      <c r="G257" s="7"/>
      <c r="H257" s="10"/>
      <c r="I257" s="10"/>
      <c r="L257" s="23">
        <f>L$6</f>
        <v>0</v>
      </c>
    </row>
    <row r="258" spans="1:12" ht="18.75">
      <c r="A258" s="25" t="s">
        <v>27</v>
      </c>
      <c r="B258" s="22">
        <f>ПротоколыИспытаний!B258</f>
        <v>0</v>
      </c>
      <c r="C258" s="20"/>
      <c r="D258" s="25" t="s">
        <v>27</v>
      </c>
      <c r="E258" s="22">
        <f>ПротоколыИспытаний!E258</f>
        <v>0</v>
      </c>
      <c r="F258" s="20"/>
      <c r="G258" s="7"/>
      <c r="H258" s="10"/>
      <c r="I258" s="11"/>
      <c r="L258" s="23" t="str">
        <f>L$7</f>
        <v>Результаты испытаний и расчетов заносите только</v>
      </c>
    </row>
    <row r="259" spans="1:12" ht="18.75">
      <c r="A259" s="26" t="s">
        <v>29</v>
      </c>
      <c r="B259" s="22">
        <f>ПротоколыИспытаний!B259</f>
        <v>0</v>
      </c>
      <c r="C259" s="20"/>
      <c r="D259" s="26" t="s">
        <v>29</v>
      </c>
      <c r="E259" s="22">
        <f>ПротоколыИспытаний!E259</f>
        <v>0</v>
      </c>
      <c r="F259" s="20"/>
      <c r="G259" s="7"/>
      <c r="H259" s="10"/>
      <c r="I259" s="11"/>
      <c r="L259" s="23" t="str">
        <f>L$8</f>
        <v>в ячейки на листе "ПротоколыИспытаний"</v>
      </c>
    </row>
    <row r="260" spans="1:12" ht="19.5" thickBot="1">
      <c r="A260" s="18" t="s">
        <v>5</v>
      </c>
      <c r="B260" s="34">
        <f>B261*B261</f>
        <v>1</v>
      </c>
      <c r="C260" s="34">
        <f t="shared" ref="C260:E260" si="42">C261*C261</f>
        <v>4</v>
      </c>
      <c r="D260" s="34">
        <f t="shared" si="42"/>
        <v>9</v>
      </c>
      <c r="E260" s="34">
        <f t="shared" si="42"/>
        <v>16</v>
      </c>
      <c r="F260" s="20"/>
      <c r="G260" s="20"/>
      <c r="H260" s="10"/>
      <c r="L260" s="23">
        <f>L$9</f>
        <v>0</v>
      </c>
    </row>
    <row r="261" spans="1:12" ht="20.25" thickTop="1" thickBot="1">
      <c r="A261" s="30" t="s">
        <v>6</v>
      </c>
      <c r="B261" s="31">
        <v>1</v>
      </c>
      <c r="C261" s="31">
        <v>2</v>
      </c>
      <c r="D261" s="31">
        <v>3</v>
      </c>
      <c r="E261" s="32">
        <v>4</v>
      </c>
      <c r="F261" s="44"/>
      <c r="G261" s="20"/>
      <c r="H261" s="10"/>
      <c r="L261" s="23">
        <f>L$10</f>
        <v>0</v>
      </c>
    </row>
    <row r="262" spans="1:12" ht="20.25" thickTop="1" thickBot="1">
      <c r="A262" s="33" t="s">
        <v>7</v>
      </c>
      <c r="B262" s="22">
        <f>ПротоколыИспытаний!B262</f>
        <v>0</v>
      </c>
      <c r="C262" s="22">
        <f>ПротоколыИспытаний!C262</f>
        <v>0</v>
      </c>
      <c r="D262" s="22">
        <f>ПротоколыИспытаний!D262</f>
        <v>0</v>
      </c>
      <c r="E262" s="22">
        <f>ПротоколыИспытаний!E262</f>
        <v>0</v>
      </c>
      <c r="F262" s="45">
        <f>SUM(B262:E262)</f>
        <v>0</v>
      </c>
      <c r="G262" s="40"/>
      <c r="H262" s="10"/>
      <c r="L262" s="23">
        <f>L$11</f>
        <v>0</v>
      </c>
    </row>
    <row r="263" spans="1:12" ht="20.25" thickTop="1" thickBot="1">
      <c r="A263" s="19" t="s">
        <v>8</v>
      </c>
      <c r="B263" s="58">
        <f>IF($F262=0,0,B262/$F262)</f>
        <v>0</v>
      </c>
      <c r="C263" s="58">
        <f t="shared" ref="C263:E263" si="43">IF($F262=0,0,C262/$F262)</f>
        <v>0</v>
      </c>
      <c r="D263" s="58">
        <f t="shared" si="43"/>
        <v>0</v>
      </c>
      <c r="E263" s="58">
        <f t="shared" si="43"/>
        <v>0</v>
      </c>
      <c r="F263" s="41"/>
      <c r="G263" s="20"/>
      <c r="H263" s="10"/>
      <c r="L263" s="23">
        <f>L$12</f>
        <v>0</v>
      </c>
    </row>
    <row r="264" spans="1:12" ht="20.25" thickTop="1" thickBot="1">
      <c r="A264" s="52" t="s">
        <v>9</v>
      </c>
      <c r="B264" s="53">
        <v>0.5</v>
      </c>
      <c r="C264" s="53">
        <v>0.25</v>
      </c>
      <c r="D264" s="53">
        <v>0.125</v>
      </c>
      <c r="E264" s="54">
        <v>0.125</v>
      </c>
      <c r="F264" s="20"/>
      <c r="G264" s="20"/>
      <c r="H264" s="10"/>
      <c r="L264" s="23">
        <f>L$13</f>
        <v>0</v>
      </c>
    </row>
    <row r="265" spans="1:12" ht="19.5" thickTop="1">
      <c r="A265" s="22" t="s">
        <v>11</v>
      </c>
      <c r="B265" s="46">
        <f>SUMPRODUCT(B261:E261,B264:E264)</f>
        <v>1.875</v>
      </c>
      <c r="C265" s="64" t="str">
        <f>[1]ПротоколыИспытаний!E265</f>
        <v>?</v>
      </c>
      <c r="D265" s="65" t="s">
        <v>89</v>
      </c>
      <c r="E265" s="46">
        <f>SUMPRODUCT(B261:E261,B263:E263)</f>
        <v>0</v>
      </c>
      <c r="F265" s="20"/>
      <c r="G265" s="20"/>
      <c r="H265" s="10"/>
      <c r="L265" s="23">
        <f>L$14</f>
        <v>0</v>
      </c>
    </row>
    <row r="266" spans="1:12" ht="18.75">
      <c r="A266" s="22" t="s">
        <v>13</v>
      </c>
      <c r="B266" s="46">
        <f>SUMPRODUCT(B260:E260,B264:E264)-B265*B265</f>
        <v>1.109375</v>
      </c>
      <c r="C266" s="64" t="str">
        <f>[1]ПротоколыИспытаний!E266</f>
        <v>?</v>
      </c>
      <c r="D266" s="65" t="s">
        <v>90</v>
      </c>
      <c r="E266" s="46">
        <f>SUMPRODUCT(B260:E260,B263:E263)-E265*E265</f>
        <v>0</v>
      </c>
      <c r="F266" s="20" t="s">
        <v>18</v>
      </c>
      <c r="G266" s="20">
        <f>E266*F262/(F262-1)</f>
        <v>0</v>
      </c>
      <c r="H266" s="10" t="str">
        <f>[1]ПротоколыИспытаний!G266</f>
        <v>?</v>
      </c>
      <c r="L266" s="23">
        <f>L$15</f>
        <v>0</v>
      </c>
    </row>
    <row r="267" spans="1:12" ht="18.75">
      <c r="A267" s="22" t="s">
        <v>15</v>
      </c>
      <c r="B267" s="46">
        <f>SQRT(B266)</f>
        <v>1.0532687216470449</v>
      </c>
      <c r="C267" s="64" t="str">
        <f>[1]ПротоколыИспытаний!E267</f>
        <v>?</v>
      </c>
      <c r="D267" s="65" t="s">
        <v>91</v>
      </c>
      <c r="E267" s="46">
        <f>SQRT(E266)</f>
        <v>0</v>
      </c>
      <c r="F267" s="20"/>
      <c r="G267" s="20"/>
      <c r="H267" s="10"/>
      <c r="L267" s="23">
        <f>L$16</f>
        <v>0</v>
      </c>
    </row>
    <row r="268" spans="1:12" ht="18.75">
      <c r="A268" s="22"/>
      <c r="B268" s="20"/>
      <c r="C268" s="20"/>
      <c r="D268" s="20"/>
      <c r="E268" s="20"/>
      <c r="F268" s="20"/>
      <c r="G268" s="20"/>
      <c r="H268" s="10"/>
      <c r="L268" s="23">
        <f t="shared" ref="L268:L269" si="44">L250</f>
        <v>0</v>
      </c>
    </row>
    <row r="269" spans="1:12" ht="18.75">
      <c r="A269" s="5"/>
      <c r="B269" s="7"/>
      <c r="C269" s="7"/>
      <c r="D269" s="7"/>
      <c r="E269" s="7"/>
      <c r="F269" s="7"/>
      <c r="G269" s="7"/>
      <c r="H269" s="10"/>
      <c r="L269" s="23">
        <f t="shared" si="44"/>
        <v>0</v>
      </c>
    </row>
    <row r="271" spans="1:12" ht="18.75">
      <c r="A271" s="15" t="str">
        <f>'Название и список группы'!A16</f>
        <v>Саханчук</v>
      </c>
      <c r="B271" s="67" t="str">
        <f>'Название и список группы'!B16</f>
        <v>Захар Олегович</v>
      </c>
      <c r="C271" s="67"/>
      <c r="D271" s="67"/>
      <c r="E271" s="67"/>
      <c r="F271" s="67"/>
      <c r="G271" s="67"/>
      <c r="H271" s="67"/>
      <c r="I271" s="67"/>
      <c r="J271" s="67"/>
      <c r="L271" s="60" t="str">
        <f>L$1</f>
        <v>Поля изменять только на листе "ПротоколыИспытаний"</v>
      </c>
    </row>
    <row r="272" spans="1:12">
      <c r="A272" s="18"/>
      <c r="B272" s="7" t="s">
        <v>20</v>
      </c>
      <c r="C272" s="21"/>
      <c r="D272" s="18"/>
      <c r="E272" s="7" t="s">
        <v>20</v>
      </c>
      <c r="F272" s="21"/>
      <c r="G272" s="8"/>
      <c r="H272" s="2"/>
      <c r="I272" s="2"/>
      <c r="J272" s="3" t="s">
        <v>0</v>
      </c>
      <c r="L272" s="23" t="str">
        <f>L$2</f>
        <v>5 серий бросков монеты</v>
      </c>
    </row>
    <row r="273" spans="1:12" ht="18.75">
      <c r="A273" s="25" t="s">
        <v>21</v>
      </c>
      <c r="B273" s="22">
        <f>ПротоколыИспытаний!B273</f>
        <v>0</v>
      </c>
      <c r="C273" s="20"/>
      <c r="D273" s="25" t="s">
        <v>21</v>
      </c>
      <c r="E273" s="22">
        <f>ПротоколыИспытаний!E273</f>
        <v>0</v>
      </c>
      <c r="F273" s="20"/>
      <c r="G273" s="7"/>
      <c r="H273" s="10"/>
      <c r="I273" s="10"/>
      <c r="J273" s="24">
        <f>IF(SUM(B273:B277)&gt;0,1,10^(-5))</f>
        <v>1.0000000000000001E-5</v>
      </c>
      <c r="L273" s="23" t="str">
        <f>L$3</f>
        <v>X — число бросков в серии из не более 4 бросков,</v>
      </c>
    </row>
    <row r="274" spans="1:12" ht="18.75">
      <c r="A274" s="25" t="s">
        <v>23</v>
      </c>
      <c r="B274" s="22">
        <f>ПротоколыИспытаний!B274</f>
        <v>0</v>
      </c>
      <c r="C274" s="20"/>
      <c r="D274" s="25" t="s">
        <v>23</v>
      </c>
      <c r="E274" s="22">
        <f>ПротоколыИспытаний!E274</f>
        <v>0</v>
      </c>
      <c r="F274" s="20"/>
      <c r="G274" s="7"/>
      <c r="H274" s="10"/>
      <c r="I274" s="10"/>
      <c r="L274" s="23" t="str">
        <f>L$4</f>
        <v>серия прекращается либо после 4-го броска,</v>
      </c>
    </row>
    <row r="275" spans="1:12" ht="18.75">
      <c r="A275" s="25" t="s">
        <v>25</v>
      </c>
      <c r="B275" s="22">
        <f>ПротоколыИспытаний!B275</f>
        <v>0</v>
      </c>
      <c r="C275" s="20"/>
      <c r="D275" s="25" t="s">
        <v>25</v>
      </c>
      <c r="E275" s="22">
        <f>ПротоколыИспытаний!E275</f>
        <v>0</v>
      </c>
      <c r="F275" s="20"/>
      <c r="G275" s="7"/>
      <c r="H275" s="10"/>
      <c r="I275" s="10"/>
      <c r="L275" s="23">
        <f>L$6</f>
        <v>0</v>
      </c>
    </row>
    <row r="276" spans="1:12" ht="18.75">
      <c r="A276" s="25" t="s">
        <v>27</v>
      </c>
      <c r="B276" s="22">
        <f>ПротоколыИспытаний!B276</f>
        <v>0</v>
      </c>
      <c r="C276" s="20"/>
      <c r="D276" s="25" t="s">
        <v>27</v>
      </c>
      <c r="E276" s="22">
        <f>ПротоколыИспытаний!E276</f>
        <v>0</v>
      </c>
      <c r="F276" s="20"/>
      <c r="G276" s="7"/>
      <c r="H276" s="10"/>
      <c r="I276" s="11"/>
      <c r="L276" s="23" t="str">
        <f>L$7</f>
        <v>Результаты испытаний и расчетов заносите только</v>
      </c>
    </row>
    <row r="277" spans="1:12" ht="18.75">
      <c r="A277" s="26" t="s">
        <v>29</v>
      </c>
      <c r="B277" s="22">
        <f>ПротоколыИспытаний!B277</f>
        <v>0</v>
      </c>
      <c r="C277" s="20"/>
      <c r="D277" s="26" t="s">
        <v>29</v>
      </c>
      <c r="E277" s="22">
        <f>ПротоколыИспытаний!E277</f>
        <v>0</v>
      </c>
      <c r="F277" s="20"/>
      <c r="G277" s="7"/>
      <c r="H277" s="10"/>
      <c r="I277" s="11"/>
      <c r="L277" s="23" t="str">
        <f>L$8</f>
        <v>в ячейки на листе "ПротоколыИспытаний"</v>
      </c>
    </row>
    <row r="278" spans="1:12" ht="19.5" thickBot="1">
      <c r="A278" s="18" t="s">
        <v>5</v>
      </c>
      <c r="B278" s="34">
        <f>B279*B279</f>
        <v>1</v>
      </c>
      <c r="C278" s="34">
        <f t="shared" ref="C278:E278" si="45">C279*C279</f>
        <v>4</v>
      </c>
      <c r="D278" s="34">
        <f t="shared" si="45"/>
        <v>9</v>
      </c>
      <c r="E278" s="34">
        <f t="shared" si="45"/>
        <v>16</v>
      </c>
      <c r="F278" s="20"/>
      <c r="G278" s="20"/>
      <c r="H278" s="10"/>
      <c r="L278" s="23">
        <f>L$9</f>
        <v>0</v>
      </c>
    </row>
    <row r="279" spans="1:12" ht="20.25" thickTop="1" thickBot="1">
      <c r="A279" s="30" t="s">
        <v>6</v>
      </c>
      <c r="B279" s="31">
        <v>1</v>
      </c>
      <c r="C279" s="31">
        <v>2</v>
      </c>
      <c r="D279" s="31">
        <v>3</v>
      </c>
      <c r="E279" s="32">
        <v>4</v>
      </c>
      <c r="F279" s="44"/>
      <c r="G279" s="20"/>
      <c r="H279" s="10"/>
      <c r="L279" s="23">
        <f>L$10</f>
        <v>0</v>
      </c>
    </row>
    <row r="280" spans="1:12" ht="20.25" thickTop="1" thickBot="1">
      <c r="A280" s="33" t="s">
        <v>7</v>
      </c>
      <c r="B280" s="22">
        <f>ПротоколыИспытаний!B280</f>
        <v>0</v>
      </c>
      <c r="C280" s="22">
        <f>ПротоколыИспытаний!C280</f>
        <v>0</v>
      </c>
      <c r="D280" s="22">
        <f>ПротоколыИспытаний!D280</f>
        <v>0</v>
      </c>
      <c r="E280" s="22">
        <f>ПротоколыИспытаний!E280</f>
        <v>0</v>
      </c>
      <c r="F280" s="45">
        <f>SUM(B280:E280)</f>
        <v>0</v>
      </c>
      <c r="G280" s="40"/>
      <c r="H280" s="10"/>
      <c r="L280" s="23">
        <f>L$11</f>
        <v>0</v>
      </c>
    </row>
    <row r="281" spans="1:12" ht="20.25" thickTop="1" thickBot="1">
      <c r="A281" s="19" t="s">
        <v>8</v>
      </c>
      <c r="B281" s="58">
        <f>IF($F280=0,0,B280/$F280)</f>
        <v>0</v>
      </c>
      <c r="C281" s="58">
        <f t="shared" ref="C281:E281" si="46">IF($F280=0,0,C280/$F280)</f>
        <v>0</v>
      </c>
      <c r="D281" s="58">
        <f t="shared" si="46"/>
        <v>0</v>
      </c>
      <c r="E281" s="58">
        <f t="shared" si="46"/>
        <v>0</v>
      </c>
      <c r="F281" s="41"/>
      <c r="G281" s="20"/>
      <c r="H281" s="10"/>
      <c r="L281" s="23">
        <f>L$12</f>
        <v>0</v>
      </c>
    </row>
    <row r="282" spans="1:12" ht="20.25" thickTop="1" thickBot="1">
      <c r="A282" s="52" t="s">
        <v>9</v>
      </c>
      <c r="B282" s="53">
        <v>0.5</v>
      </c>
      <c r="C282" s="53">
        <v>0.25</v>
      </c>
      <c r="D282" s="53">
        <v>0.125</v>
      </c>
      <c r="E282" s="54">
        <v>0.125</v>
      </c>
      <c r="F282" s="20"/>
      <c r="G282" s="20"/>
      <c r="H282" s="10"/>
      <c r="L282" s="23">
        <f>L$13</f>
        <v>0</v>
      </c>
    </row>
    <row r="283" spans="1:12" ht="19.5" thickTop="1">
      <c r="A283" s="22" t="s">
        <v>11</v>
      </c>
      <c r="B283" s="46">
        <f>SUMPRODUCT(B279:E279,B282:E282)</f>
        <v>1.875</v>
      </c>
      <c r="C283" s="64" t="str">
        <f>[1]ПротоколыИспытаний!E283</f>
        <v>?</v>
      </c>
      <c r="D283" s="65" t="s">
        <v>89</v>
      </c>
      <c r="E283" s="46">
        <f>SUMPRODUCT(B279:E279,B281:E281)</f>
        <v>0</v>
      </c>
      <c r="F283" s="20"/>
      <c r="G283" s="20"/>
      <c r="H283" s="10"/>
      <c r="L283" s="23">
        <f>L$14</f>
        <v>0</v>
      </c>
    </row>
    <row r="284" spans="1:12" ht="18.75">
      <c r="A284" s="22" t="s">
        <v>13</v>
      </c>
      <c r="B284" s="46">
        <f>SUMPRODUCT(B278:E278,B282:E282)-B283*B283</f>
        <v>1.109375</v>
      </c>
      <c r="C284" s="64" t="str">
        <f>[1]ПротоколыИспытаний!E284</f>
        <v>?</v>
      </c>
      <c r="D284" s="65" t="s">
        <v>90</v>
      </c>
      <c r="E284" s="46">
        <f>SUMPRODUCT(B278:E278,B281:E281)-E283*E283</f>
        <v>0</v>
      </c>
      <c r="F284" s="20" t="s">
        <v>18</v>
      </c>
      <c r="G284" s="20">
        <f>E284*F280/(F280-1)</f>
        <v>0</v>
      </c>
      <c r="H284" s="10" t="str">
        <f>[1]ПротоколыИспытаний!G284</f>
        <v>?</v>
      </c>
      <c r="L284" s="23">
        <f>L$15</f>
        <v>0</v>
      </c>
    </row>
    <row r="285" spans="1:12" ht="18.75">
      <c r="A285" s="22" t="s">
        <v>15</v>
      </c>
      <c r="B285" s="46">
        <f>SQRT(B284)</f>
        <v>1.0532687216470449</v>
      </c>
      <c r="C285" s="64" t="str">
        <f>[1]ПротоколыИспытаний!E285</f>
        <v>?</v>
      </c>
      <c r="D285" s="65" t="s">
        <v>91</v>
      </c>
      <c r="E285" s="46">
        <f>SQRT(E284)</f>
        <v>0</v>
      </c>
      <c r="F285" s="20"/>
      <c r="G285" s="20"/>
      <c r="H285" s="10"/>
      <c r="L285" s="23">
        <f>L$16</f>
        <v>0</v>
      </c>
    </row>
    <row r="286" spans="1:12" ht="18.75">
      <c r="A286" s="22"/>
      <c r="B286" s="20"/>
      <c r="C286" s="20"/>
      <c r="D286" s="20"/>
      <c r="E286" s="20"/>
      <c r="F286" s="20"/>
      <c r="G286" s="20"/>
      <c r="H286" s="10"/>
      <c r="L286" s="23">
        <f t="shared" ref="L286:L287" si="47">L268</f>
        <v>0</v>
      </c>
    </row>
    <row r="287" spans="1:12" ht="18.75">
      <c r="A287" s="5"/>
      <c r="B287" s="7"/>
      <c r="C287" s="7"/>
      <c r="D287" s="7"/>
      <c r="E287" s="7"/>
      <c r="F287" s="7"/>
      <c r="G287" s="7"/>
      <c r="H287" s="10"/>
      <c r="L287" s="23">
        <f t="shared" si="47"/>
        <v>0</v>
      </c>
    </row>
    <row r="289" spans="1:12" ht="18.75">
      <c r="A289" s="15" t="str">
        <f>'Название и список группы'!A17</f>
        <v>Селеменчук</v>
      </c>
      <c r="B289" s="67" t="str">
        <f>'Название и список группы'!B17</f>
        <v>Максим Атифович</v>
      </c>
      <c r="C289" s="67"/>
      <c r="D289" s="67"/>
      <c r="E289" s="67"/>
      <c r="F289" s="67"/>
      <c r="G289" s="67"/>
      <c r="H289" s="67"/>
      <c r="I289" s="67"/>
      <c r="J289" s="67"/>
      <c r="L289" s="60" t="str">
        <f>L$1</f>
        <v>Поля изменять только на листе "ПротоколыИспытаний"</v>
      </c>
    </row>
    <row r="290" spans="1:12">
      <c r="A290" s="18"/>
      <c r="B290" s="7" t="s">
        <v>20</v>
      </c>
      <c r="C290" s="21"/>
      <c r="D290" s="18"/>
      <c r="E290" s="7" t="s">
        <v>20</v>
      </c>
      <c r="F290" s="21"/>
      <c r="G290" s="8"/>
      <c r="H290" s="2"/>
      <c r="I290" s="2"/>
      <c r="J290" s="3" t="s">
        <v>0</v>
      </c>
      <c r="L290" s="23" t="str">
        <f>L$2</f>
        <v>5 серий бросков монеты</v>
      </c>
    </row>
    <row r="291" spans="1:12" ht="18.75">
      <c r="A291" s="25" t="s">
        <v>21</v>
      </c>
      <c r="B291" s="22">
        <f>ПротоколыИспытаний!B291</f>
        <v>0</v>
      </c>
      <c r="C291" s="20"/>
      <c r="D291" s="25" t="s">
        <v>21</v>
      </c>
      <c r="E291" s="22">
        <f>ПротоколыИспытаний!E291</f>
        <v>0</v>
      </c>
      <c r="F291" s="20"/>
      <c r="G291" s="7"/>
      <c r="H291" s="10"/>
      <c r="I291" s="10"/>
      <c r="J291" s="24">
        <f>IF(SUM(B291:B295)&gt;0,1,10^(-5))</f>
        <v>1.0000000000000001E-5</v>
      </c>
      <c r="L291" s="23" t="str">
        <f>L$3</f>
        <v>X — число бросков в серии из не более 4 бросков,</v>
      </c>
    </row>
    <row r="292" spans="1:12" ht="18.75">
      <c r="A292" s="25" t="s">
        <v>23</v>
      </c>
      <c r="B292" s="22">
        <f>ПротоколыИспытаний!B292</f>
        <v>0</v>
      </c>
      <c r="C292" s="20"/>
      <c r="D292" s="25" t="s">
        <v>23</v>
      </c>
      <c r="E292" s="22">
        <f>ПротоколыИспытаний!E292</f>
        <v>0</v>
      </c>
      <c r="F292" s="20"/>
      <c r="G292" s="7"/>
      <c r="H292" s="10"/>
      <c r="I292" s="10"/>
      <c r="L292" s="23" t="str">
        <f>L$4</f>
        <v>серия прекращается либо после 4-го броска,</v>
      </c>
    </row>
    <row r="293" spans="1:12" ht="18.75">
      <c r="A293" s="25" t="s">
        <v>25</v>
      </c>
      <c r="B293" s="22">
        <f>ПротоколыИспытаний!B293</f>
        <v>0</v>
      </c>
      <c r="C293" s="20"/>
      <c r="D293" s="25" t="s">
        <v>25</v>
      </c>
      <c r="E293" s="22">
        <f>ПротоколыИспытаний!E293</f>
        <v>0</v>
      </c>
      <c r="F293" s="20"/>
      <c r="G293" s="7"/>
      <c r="H293" s="10"/>
      <c r="I293" s="10"/>
      <c r="L293" s="23">
        <f>L$6</f>
        <v>0</v>
      </c>
    </row>
    <row r="294" spans="1:12" ht="18.75">
      <c r="A294" s="25" t="s">
        <v>27</v>
      </c>
      <c r="B294" s="22">
        <f>ПротоколыИспытаний!B294</f>
        <v>0</v>
      </c>
      <c r="C294" s="20"/>
      <c r="D294" s="25" t="s">
        <v>27</v>
      </c>
      <c r="E294" s="22">
        <f>ПротоколыИспытаний!E294</f>
        <v>0</v>
      </c>
      <c r="F294" s="20"/>
      <c r="G294" s="7"/>
      <c r="H294" s="10"/>
      <c r="I294" s="11"/>
      <c r="L294" s="23" t="str">
        <f>L$7</f>
        <v>Результаты испытаний и расчетов заносите только</v>
      </c>
    </row>
    <row r="295" spans="1:12" ht="18.75">
      <c r="A295" s="26" t="s">
        <v>29</v>
      </c>
      <c r="B295" s="22">
        <f>ПротоколыИспытаний!B295</f>
        <v>0</v>
      </c>
      <c r="C295" s="20"/>
      <c r="D295" s="26" t="s">
        <v>29</v>
      </c>
      <c r="E295" s="22">
        <f>ПротоколыИспытаний!E295</f>
        <v>0</v>
      </c>
      <c r="F295" s="20"/>
      <c r="G295" s="7"/>
      <c r="H295" s="10"/>
      <c r="I295" s="11"/>
      <c r="L295" s="23" t="str">
        <f>L$8</f>
        <v>в ячейки на листе "ПротоколыИспытаний"</v>
      </c>
    </row>
    <row r="296" spans="1:12" ht="19.5" thickBot="1">
      <c r="A296" s="18" t="s">
        <v>5</v>
      </c>
      <c r="B296" s="34">
        <f>B297*B297</f>
        <v>1</v>
      </c>
      <c r="C296" s="34">
        <f t="shared" ref="C296:E296" si="48">C297*C297</f>
        <v>4</v>
      </c>
      <c r="D296" s="34">
        <f t="shared" si="48"/>
        <v>9</v>
      </c>
      <c r="E296" s="34">
        <f t="shared" si="48"/>
        <v>16</v>
      </c>
      <c r="F296" s="20"/>
      <c r="G296" s="20"/>
      <c r="H296" s="10"/>
      <c r="L296" s="23">
        <f>L$9</f>
        <v>0</v>
      </c>
    </row>
    <row r="297" spans="1:12" ht="20.25" thickTop="1" thickBot="1">
      <c r="A297" s="30" t="s">
        <v>6</v>
      </c>
      <c r="B297" s="31">
        <v>1</v>
      </c>
      <c r="C297" s="31">
        <v>2</v>
      </c>
      <c r="D297" s="31">
        <v>3</v>
      </c>
      <c r="E297" s="32">
        <v>4</v>
      </c>
      <c r="F297" s="44"/>
      <c r="G297" s="20"/>
      <c r="H297" s="10"/>
      <c r="L297" s="23">
        <f>L$10</f>
        <v>0</v>
      </c>
    </row>
    <row r="298" spans="1:12" ht="20.25" thickTop="1" thickBot="1">
      <c r="A298" s="33" t="s">
        <v>7</v>
      </c>
      <c r="B298" s="22">
        <f>ПротоколыИспытаний!B298</f>
        <v>0</v>
      </c>
      <c r="C298" s="22">
        <f>ПротоколыИспытаний!C298</f>
        <v>0</v>
      </c>
      <c r="D298" s="22">
        <f>ПротоколыИспытаний!D298</f>
        <v>0</v>
      </c>
      <c r="E298" s="22">
        <f>ПротоколыИспытаний!E298</f>
        <v>0</v>
      </c>
      <c r="F298" s="45">
        <f>SUM(B298:E298)</f>
        <v>0</v>
      </c>
      <c r="G298" s="40"/>
      <c r="H298" s="10"/>
      <c r="L298" s="23">
        <f>L$11</f>
        <v>0</v>
      </c>
    </row>
    <row r="299" spans="1:12" ht="20.25" thickTop="1" thickBot="1">
      <c r="A299" s="19" t="s">
        <v>8</v>
      </c>
      <c r="B299" s="58">
        <f>IF($F298=0,0,B298/$F298)</f>
        <v>0</v>
      </c>
      <c r="C299" s="58">
        <f t="shared" ref="C299:E299" si="49">IF($F298=0,0,C298/$F298)</f>
        <v>0</v>
      </c>
      <c r="D299" s="58">
        <f t="shared" si="49"/>
        <v>0</v>
      </c>
      <c r="E299" s="58">
        <f t="shared" si="49"/>
        <v>0</v>
      </c>
      <c r="F299" s="41"/>
      <c r="G299" s="20"/>
      <c r="H299" s="10"/>
      <c r="L299" s="23">
        <f>L$12</f>
        <v>0</v>
      </c>
    </row>
    <row r="300" spans="1:12" ht="20.25" thickTop="1" thickBot="1">
      <c r="A300" s="52" t="s">
        <v>9</v>
      </c>
      <c r="B300" s="53">
        <v>0.5</v>
      </c>
      <c r="C300" s="53">
        <v>0.25</v>
      </c>
      <c r="D300" s="53">
        <v>0.125</v>
      </c>
      <c r="E300" s="54">
        <v>0.125</v>
      </c>
      <c r="F300" s="20"/>
      <c r="G300" s="20"/>
      <c r="H300" s="10"/>
      <c r="L300" s="23">
        <f>L$13</f>
        <v>0</v>
      </c>
    </row>
    <row r="301" spans="1:12" ht="19.5" thickTop="1">
      <c r="A301" s="22" t="s">
        <v>11</v>
      </c>
      <c r="B301" s="46">
        <f>SUMPRODUCT(B297:E297,B300:E300)</f>
        <v>1.875</v>
      </c>
      <c r="C301" s="64" t="str">
        <f>[1]ПротоколыИспытаний!E301</f>
        <v>?</v>
      </c>
      <c r="D301" s="65" t="s">
        <v>89</v>
      </c>
      <c r="E301" s="46">
        <f>SUMPRODUCT(B297:E297,B299:E299)</f>
        <v>0</v>
      </c>
      <c r="F301" s="20"/>
      <c r="G301" s="20"/>
      <c r="H301" s="10"/>
      <c r="L301" s="23">
        <f>L$14</f>
        <v>0</v>
      </c>
    </row>
    <row r="302" spans="1:12" ht="18.75">
      <c r="A302" s="22" t="s">
        <v>13</v>
      </c>
      <c r="B302" s="46">
        <f>SUMPRODUCT(B296:E296,B300:E300)-B301*B301</f>
        <v>1.109375</v>
      </c>
      <c r="C302" s="64" t="str">
        <f>[1]ПротоколыИспытаний!E302</f>
        <v>?</v>
      </c>
      <c r="D302" s="65" t="s">
        <v>90</v>
      </c>
      <c r="E302" s="46">
        <f>SUMPRODUCT(B296:E296,B299:E299)-E301*E301</f>
        <v>0</v>
      </c>
      <c r="F302" s="20" t="s">
        <v>18</v>
      </c>
      <c r="G302" s="20">
        <f>E302*F298/(F298-1)</f>
        <v>0</v>
      </c>
      <c r="H302" s="10" t="str">
        <f>[1]ПротоколыИспытаний!G302</f>
        <v>?</v>
      </c>
      <c r="L302" s="23">
        <f>L$15</f>
        <v>0</v>
      </c>
    </row>
    <row r="303" spans="1:12" ht="18.75">
      <c r="A303" s="22" t="s">
        <v>15</v>
      </c>
      <c r="B303" s="46">
        <f>SQRT(B302)</f>
        <v>1.0532687216470449</v>
      </c>
      <c r="C303" s="64" t="str">
        <f>[1]ПротоколыИспытаний!E303</f>
        <v>?</v>
      </c>
      <c r="D303" s="65" t="s">
        <v>91</v>
      </c>
      <c r="E303" s="46">
        <f>SQRT(E302)</f>
        <v>0</v>
      </c>
      <c r="F303" s="20"/>
      <c r="G303" s="20"/>
      <c r="H303" s="10"/>
      <c r="L303" s="23">
        <f>L$16</f>
        <v>0</v>
      </c>
    </row>
    <row r="304" spans="1:12" ht="18.75">
      <c r="A304" s="22"/>
      <c r="B304" s="20"/>
      <c r="C304" s="20"/>
      <c r="D304" s="20"/>
      <c r="E304" s="20"/>
      <c r="F304" s="20"/>
      <c r="G304" s="20"/>
      <c r="H304" s="10"/>
      <c r="L304" s="23">
        <f t="shared" ref="L304:L305" si="50">L286</f>
        <v>0</v>
      </c>
    </row>
    <row r="305" spans="1:12" ht="18.75">
      <c r="A305" s="5"/>
      <c r="B305" s="7"/>
      <c r="C305" s="7"/>
      <c r="D305" s="7"/>
      <c r="E305" s="7"/>
      <c r="F305" s="7"/>
      <c r="G305" s="7"/>
      <c r="H305" s="10"/>
      <c r="L305" s="23">
        <f t="shared" si="50"/>
        <v>0</v>
      </c>
    </row>
    <row r="307" spans="1:12" ht="18.75">
      <c r="A307" s="15" t="str">
        <f>'Название и список группы'!A18</f>
        <v>Семашко</v>
      </c>
      <c r="B307" s="67" t="str">
        <f>'Название и список группы'!B18</f>
        <v>Юлия Алексеевна</v>
      </c>
      <c r="C307" s="67"/>
      <c r="D307" s="67"/>
      <c r="E307" s="67"/>
      <c r="F307" s="67"/>
      <c r="G307" s="67"/>
      <c r="H307" s="67"/>
      <c r="I307" s="67"/>
      <c r="J307" s="67"/>
      <c r="L307" s="60" t="str">
        <f>L$1</f>
        <v>Поля изменять только на листе "ПротоколыИспытаний"</v>
      </c>
    </row>
    <row r="308" spans="1:12">
      <c r="A308" s="18"/>
      <c r="B308" s="7" t="s">
        <v>20</v>
      </c>
      <c r="C308" s="21"/>
      <c r="D308" s="18"/>
      <c r="E308" s="7" t="s">
        <v>20</v>
      </c>
      <c r="F308" s="21"/>
      <c r="G308" s="8"/>
      <c r="H308" s="2"/>
      <c r="I308" s="2"/>
      <c r="J308" s="3" t="s">
        <v>0</v>
      </c>
      <c r="L308" s="23" t="str">
        <f>L$2</f>
        <v>5 серий бросков монеты</v>
      </c>
    </row>
    <row r="309" spans="1:12" ht="18.75">
      <c r="A309" s="25" t="s">
        <v>21</v>
      </c>
      <c r="B309" s="22">
        <f>ПротоколыИспытаний!B309</f>
        <v>0</v>
      </c>
      <c r="C309" s="20"/>
      <c r="D309" s="25" t="s">
        <v>21</v>
      </c>
      <c r="E309" s="22">
        <f>ПротоколыИспытаний!E309</f>
        <v>0</v>
      </c>
      <c r="F309" s="20"/>
      <c r="G309" s="7"/>
      <c r="H309" s="10"/>
      <c r="I309" s="10"/>
      <c r="J309" s="24">
        <f>IF(SUM(B309:B313)&gt;0,1,10^(-5))</f>
        <v>1.0000000000000001E-5</v>
      </c>
      <c r="L309" s="23" t="str">
        <f>L$3</f>
        <v>X — число бросков в серии из не более 4 бросков,</v>
      </c>
    </row>
    <row r="310" spans="1:12" ht="18.75">
      <c r="A310" s="25" t="s">
        <v>23</v>
      </c>
      <c r="B310" s="22">
        <f>ПротоколыИспытаний!B310</f>
        <v>0</v>
      </c>
      <c r="C310" s="20"/>
      <c r="D310" s="25" t="s">
        <v>23</v>
      </c>
      <c r="E310" s="22">
        <f>ПротоколыИспытаний!E310</f>
        <v>0</v>
      </c>
      <c r="F310" s="20"/>
      <c r="G310" s="7"/>
      <c r="H310" s="10"/>
      <c r="I310" s="10"/>
      <c r="L310" s="23" t="str">
        <f>L$4</f>
        <v>серия прекращается либо после 4-го броска,</v>
      </c>
    </row>
    <row r="311" spans="1:12" ht="18.75">
      <c r="A311" s="25" t="s">
        <v>25</v>
      </c>
      <c r="B311" s="22">
        <f>ПротоколыИспытаний!B311</f>
        <v>0</v>
      </c>
      <c r="C311" s="20"/>
      <c r="D311" s="25" t="s">
        <v>25</v>
      </c>
      <c r="E311" s="22">
        <f>ПротоколыИспытаний!E311</f>
        <v>0</v>
      </c>
      <c r="F311" s="20"/>
      <c r="G311" s="7"/>
      <c r="H311" s="10"/>
      <c r="I311" s="10"/>
      <c r="L311" s="23">
        <f>L$6</f>
        <v>0</v>
      </c>
    </row>
    <row r="312" spans="1:12" ht="18.75">
      <c r="A312" s="25" t="s">
        <v>27</v>
      </c>
      <c r="B312" s="22">
        <f>ПротоколыИспытаний!B312</f>
        <v>0</v>
      </c>
      <c r="C312" s="20"/>
      <c r="D312" s="25" t="s">
        <v>27</v>
      </c>
      <c r="E312" s="22">
        <f>ПротоколыИспытаний!E312</f>
        <v>0</v>
      </c>
      <c r="F312" s="20"/>
      <c r="G312" s="7"/>
      <c r="H312" s="10"/>
      <c r="I312" s="11"/>
      <c r="L312" s="23" t="str">
        <f>L$7</f>
        <v>Результаты испытаний и расчетов заносите только</v>
      </c>
    </row>
    <row r="313" spans="1:12" ht="18.75">
      <c r="A313" s="26" t="s">
        <v>29</v>
      </c>
      <c r="B313" s="22">
        <f>ПротоколыИспытаний!B313</f>
        <v>0</v>
      </c>
      <c r="C313" s="20"/>
      <c r="D313" s="26" t="s">
        <v>29</v>
      </c>
      <c r="E313" s="22">
        <f>ПротоколыИспытаний!E313</f>
        <v>0</v>
      </c>
      <c r="F313" s="20"/>
      <c r="G313" s="7"/>
      <c r="H313" s="10"/>
      <c r="I313" s="11"/>
      <c r="L313" s="23" t="str">
        <f>L$8</f>
        <v>в ячейки на листе "ПротоколыИспытаний"</v>
      </c>
    </row>
    <row r="314" spans="1:12" ht="19.5" thickBot="1">
      <c r="A314" s="18" t="s">
        <v>5</v>
      </c>
      <c r="B314" s="34">
        <f>B315*B315</f>
        <v>1</v>
      </c>
      <c r="C314" s="34">
        <f t="shared" ref="C314:E314" si="51">C315*C315</f>
        <v>4</v>
      </c>
      <c r="D314" s="34">
        <f t="shared" si="51"/>
        <v>9</v>
      </c>
      <c r="E314" s="34">
        <f t="shared" si="51"/>
        <v>16</v>
      </c>
      <c r="F314" s="20"/>
      <c r="G314" s="20"/>
      <c r="H314" s="10"/>
      <c r="L314" s="23">
        <f>L$9</f>
        <v>0</v>
      </c>
    </row>
    <row r="315" spans="1:12" ht="20.25" thickTop="1" thickBot="1">
      <c r="A315" s="30" t="s">
        <v>6</v>
      </c>
      <c r="B315" s="31">
        <v>1</v>
      </c>
      <c r="C315" s="31">
        <v>2</v>
      </c>
      <c r="D315" s="31">
        <v>3</v>
      </c>
      <c r="E315" s="32">
        <v>4</v>
      </c>
      <c r="F315" s="44"/>
      <c r="G315" s="20"/>
      <c r="H315" s="10"/>
      <c r="L315" s="23">
        <f>L$10</f>
        <v>0</v>
      </c>
    </row>
    <row r="316" spans="1:12" ht="20.25" thickTop="1" thickBot="1">
      <c r="A316" s="33" t="s">
        <v>7</v>
      </c>
      <c r="B316" s="22">
        <f>ПротоколыИспытаний!B316</f>
        <v>0</v>
      </c>
      <c r="C316" s="22">
        <f>ПротоколыИспытаний!C316</f>
        <v>0</v>
      </c>
      <c r="D316" s="22">
        <f>ПротоколыИспытаний!D316</f>
        <v>0</v>
      </c>
      <c r="E316" s="22">
        <f>ПротоколыИспытаний!E316</f>
        <v>0</v>
      </c>
      <c r="F316" s="45">
        <f>SUM(B316:E316)</f>
        <v>0</v>
      </c>
      <c r="G316" s="40"/>
      <c r="H316" s="10"/>
      <c r="L316" s="23">
        <f>L$11</f>
        <v>0</v>
      </c>
    </row>
    <row r="317" spans="1:12" ht="20.25" thickTop="1" thickBot="1">
      <c r="A317" s="19" t="s">
        <v>8</v>
      </c>
      <c r="B317" s="58">
        <f>IF($F316=0,0,B316/$F316)</f>
        <v>0</v>
      </c>
      <c r="C317" s="58">
        <f t="shared" ref="C317:E317" si="52">IF($F316=0,0,C316/$F316)</f>
        <v>0</v>
      </c>
      <c r="D317" s="58">
        <f t="shared" si="52"/>
        <v>0</v>
      </c>
      <c r="E317" s="58">
        <f t="shared" si="52"/>
        <v>0</v>
      </c>
      <c r="F317" s="41"/>
      <c r="G317" s="20"/>
      <c r="H317" s="10"/>
      <c r="L317" s="23">
        <f>L$12</f>
        <v>0</v>
      </c>
    </row>
    <row r="318" spans="1:12" ht="20.25" thickTop="1" thickBot="1">
      <c r="A318" s="52" t="s">
        <v>9</v>
      </c>
      <c r="B318" s="53">
        <v>0.5</v>
      </c>
      <c r="C318" s="53">
        <v>0.25</v>
      </c>
      <c r="D318" s="53">
        <v>0.125</v>
      </c>
      <c r="E318" s="54">
        <v>0.125</v>
      </c>
      <c r="F318" s="20"/>
      <c r="G318" s="20"/>
      <c r="H318" s="10"/>
      <c r="L318" s="23">
        <f>L$13</f>
        <v>0</v>
      </c>
    </row>
    <row r="319" spans="1:12" ht="19.5" thickTop="1">
      <c r="A319" s="22" t="s">
        <v>11</v>
      </c>
      <c r="B319" s="46">
        <f>SUMPRODUCT(B315:E315,B318:E318)</f>
        <v>1.875</v>
      </c>
      <c r="C319" s="64" t="str">
        <f>[1]ПротоколыИспытаний!E319</f>
        <v>?</v>
      </c>
      <c r="D319" s="65" t="s">
        <v>89</v>
      </c>
      <c r="E319" s="46">
        <f>SUMPRODUCT(B315:E315,B317:E317)</f>
        <v>0</v>
      </c>
      <c r="F319" s="20"/>
      <c r="G319" s="20"/>
      <c r="H319" s="10"/>
      <c r="L319" s="23">
        <f>L$14</f>
        <v>0</v>
      </c>
    </row>
    <row r="320" spans="1:12" ht="18.75">
      <c r="A320" s="22" t="s">
        <v>13</v>
      </c>
      <c r="B320" s="46">
        <f>SUMPRODUCT(B314:E314,B318:E318)-B319*B319</f>
        <v>1.109375</v>
      </c>
      <c r="C320" s="64" t="str">
        <f>[1]ПротоколыИспытаний!E320</f>
        <v>?</v>
      </c>
      <c r="D320" s="65" t="s">
        <v>90</v>
      </c>
      <c r="E320" s="46">
        <f>SUMPRODUCT(B314:E314,B317:E317)-E319*E319</f>
        <v>0</v>
      </c>
      <c r="F320" s="20" t="s">
        <v>18</v>
      </c>
      <c r="G320" s="20">
        <f>E320*F316/(F316-1)</f>
        <v>0</v>
      </c>
      <c r="H320" s="10" t="str">
        <f>[1]ПротоколыИспытаний!G320</f>
        <v>?</v>
      </c>
      <c r="L320" s="23">
        <f>L$15</f>
        <v>0</v>
      </c>
    </row>
    <row r="321" spans="1:12" ht="18.75">
      <c r="A321" s="22" t="s">
        <v>15</v>
      </c>
      <c r="B321" s="46">
        <f>SQRT(B320)</f>
        <v>1.0532687216470449</v>
      </c>
      <c r="C321" s="64" t="str">
        <f>[1]ПротоколыИспытаний!E321</f>
        <v>?</v>
      </c>
      <c r="D321" s="65" t="s">
        <v>91</v>
      </c>
      <c r="E321" s="46">
        <f>SQRT(E320)</f>
        <v>0</v>
      </c>
      <c r="F321" s="20"/>
      <c r="G321" s="20"/>
      <c r="H321" s="10"/>
      <c r="L321" s="23">
        <f>L$16</f>
        <v>0</v>
      </c>
    </row>
    <row r="322" spans="1:12" ht="18.75">
      <c r="A322" s="22"/>
      <c r="B322" s="20"/>
      <c r="C322" s="20"/>
      <c r="D322" s="20"/>
      <c r="E322" s="20"/>
      <c r="F322" s="20"/>
      <c r="G322" s="20"/>
      <c r="H322" s="10"/>
      <c r="L322" s="23">
        <f t="shared" ref="L322:L323" si="53">L304</f>
        <v>0</v>
      </c>
    </row>
    <row r="323" spans="1:12" ht="18.75">
      <c r="A323" s="5"/>
      <c r="B323" s="7"/>
      <c r="C323" s="7"/>
      <c r="D323" s="7"/>
      <c r="E323" s="7"/>
      <c r="F323" s="7"/>
      <c r="G323" s="7"/>
      <c r="H323" s="10"/>
      <c r="L323" s="23">
        <f t="shared" si="53"/>
        <v>0</v>
      </c>
    </row>
    <row r="325" spans="1:12" ht="18.75">
      <c r="A325" s="15" t="str">
        <f>'Название и список группы'!A19</f>
        <v>Соколов</v>
      </c>
      <c r="B325" s="67" t="str">
        <f>'Название и список группы'!B19</f>
        <v>Павел Дмитриевич</v>
      </c>
      <c r="C325" s="67"/>
      <c r="D325" s="67"/>
      <c r="E325" s="67"/>
      <c r="F325" s="67"/>
      <c r="G325" s="67"/>
      <c r="H325" s="67"/>
      <c r="I325" s="67"/>
      <c r="J325" s="67"/>
      <c r="L325" s="60" t="str">
        <f>L$1</f>
        <v>Поля изменять только на листе "ПротоколыИспытаний"</v>
      </c>
    </row>
    <row r="326" spans="1:12">
      <c r="A326" s="18"/>
      <c r="B326" s="7" t="s">
        <v>20</v>
      </c>
      <c r="C326" s="21"/>
      <c r="D326" s="18"/>
      <c r="E326" s="7" t="s">
        <v>20</v>
      </c>
      <c r="F326" s="21"/>
      <c r="G326" s="8"/>
      <c r="H326" s="2"/>
      <c r="I326" s="2"/>
      <c r="J326" s="3" t="s">
        <v>0</v>
      </c>
      <c r="L326" s="23" t="str">
        <f>L$2</f>
        <v>5 серий бросков монеты</v>
      </c>
    </row>
    <row r="327" spans="1:12" ht="18.75">
      <c r="A327" s="25" t="s">
        <v>21</v>
      </c>
      <c r="B327" s="22">
        <f>ПротоколыИспытаний!B327</f>
        <v>0</v>
      </c>
      <c r="C327" s="20"/>
      <c r="D327" s="25" t="s">
        <v>21</v>
      </c>
      <c r="E327" s="22">
        <f>ПротоколыИспытаний!E327</f>
        <v>0</v>
      </c>
      <c r="F327" s="20"/>
      <c r="G327" s="7"/>
      <c r="H327" s="10"/>
      <c r="I327" s="10"/>
      <c r="J327" s="24">
        <f>IF(SUM(B327:B331)&gt;0,1,10^(-5))</f>
        <v>1.0000000000000001E-5</v>
      </c>
      <c r="L327" s="23" t="str">
        <f>L$3</f>
        <v>X — число бросков в серии из не более 4 бросков,</v>
      </c>
    </row>
    <row r="328" spans="1:12" ht="18.75">
      <c r="A328" s="25" t="s">
        <v>23</v>
      </c>
      <c r="B328" s="22">
        <f>ПротоколыИспытаний!B328</f>
        <v>0</v>
      </c>
      <c r="C328" s="20"/>
      <c r="D328" s="25" t="s">
        <v>23</v>
      </c>
      <c r="E328" s="22">
        <f>ПротоколыИспытаний!E328</f>
        <v>0</v>
      </c>
      <c r="F328" s="20"/>
      <c r="G328" s="7"/>
      <c r="H328" s="10"/>
      <c r="I328" s="10"/>
      <c r="L328" s="23" t="str">
        <f>L$4</f>
        <v>серия прекращается либо после 4-го броска,</v>
      </c>
    </row>
    <row r="329" spans="1:12" ht="18.75">
      <c r="A329" s="25" t="s">
        <v>25</v>
      </c>
      <c r="B329" s="22">
        <f>ПротоколыИспытаний!B329</f>
        <v>0</v>
      </c>
      <c r="C329" s="20"/>
      <c r="D329" s="25" t="s">
        <v>25</v>
      </c>
      <c r="E329" s="22">
        <f>ПротоколыИспытаний!E329</f>
        <v>0</v>
      </c>
      <c r="F329" s="20"/>
      <c r="G329" s="7"/>
      <c r="H329" s="10"/>
      <c r="I329" s="10"/>
      <c r="L329" s="23">
        <f>L$6</f>
        <v>0</v>
      </c>
    </row>
    <row r="330" spans="1:12" ht="18.75">
      <c r="A330" s="25" t="s">
        <v>27</v>
      </c>
      <c r="B330" s="22">
        <f>ПротоколыИспытаний!B330</f>
        <v>0</v>
      </c>
      <c r="C330" s="20"/>
      <c r="D330" s="25" t="s">
        <v>27</v>
      </c>
      <c r="E330" s="22">
        <f>ПротоколыИспытаний!E330</f>
        <v>0</v>
      </c>
      <c r="F330" s="20"/>
      <c r="G330" s="7"/>
      <c r="H330" s="10"/>
      <c r="I330" s="11"/>
      <c r="L330" s="23" t="str">
        <f>L$7</f>
        <v>Результаты испытаний и расчетов заносите только</v>
      </c>
    </row>
    <row r="331" spans="1:12" ht="18.75">
      <c r="A331" s="26" t="s">
        <v>29</v>
      </c>
      <c r="B331" s="22">
        <f>ПротоколыИспытаний!B331</f>
        <v>0</v>
      </c>
      <c r="C331" s="20"/>
      <c r="D331" s="26" t="s">
        <v>29</v>
      </c>
      <c r="E331" s="22">
        <f>ПротоколыИспытаний!E331</f>
        <v>0</v>
      </c>
      <c r="F331" s="20"/>
      <c r="G331" s="7"/>
      <c r="H331" s="10"/>
      <c r="I331" s="11"/>
      <c r="L331" s="23" t="str">
        <f>L$8</f>
        <v>в ячейки на листе "ПротоколыИспытаний"</v>
      </c>
    </row>
    <row r="332" spans="1:12" ht="19.5" thickBot="1">
      <c r="A332" s="18" t="s">
        <v>5</v>
      </c>
      <c r="B332" s="34">
        <f>B333*B333</f>
        <v>1</v>
      </c>
      <c r="C332" s="34">
        <f t="shared" ref="C332:E332" si="54">C333*C333</f>
        <v>4</v>
      </c>
      <c r="D332" s="34">
        <f t="shared" si="54"/>
        <v>9</v>
      </c>
      <c r="E332" s="34">
        <f t="shared" si="54"/>
        <v>16</v>
      </c>
      <c r="F332" s="20"/>
      <c r="G332" s="20"/>
      <c r="H332" s="10"/>
      <c r="L332" s="23">
        <f>L$9</f>
        <v>0</v>
      </c>
    </row>
    <row r="333" spans="1:12" ht="20.25" thickTop="1" thickBot="1">
      <c r="A333" s="30" t="s">
        <v>6</v>
      </c>
      <c r="B333" s="31">
        <v>1</v>
      </c>
      <c r="C333" s="31">
        <v>2</v>
      </c>
      <c r="D333" s="31">
        <v>3</v>
      </c>
      <c r="E333" s="32">
        <v>4</v>
      </c>
      <c r="F333" s="44"/>
      <c r="G333" s="20"/>
      <c r="H333" s="10"/>
      <c r="L333" s="23">
        <f>L$10</f>
        <v>0</v>
      </c>
    </row>
    <row r="334" spans="1:12" ht="20.25" thickTop="1" thickBot="1">
      <c r="A334" s="33" t="s">
        <v>7</v>
      </c>
      <c r="B334" s="22">
        <f>ПротоколыИспытаний!B334</f>
        <v>0</v>
      </c>
      <c r="C334" s="22">
        <f>ПротоколыИспытаний!C334</f>
        <v>0</v>
      </c>
      <c r="D334" s="22">
        <f>ПротоколыИспытаний!D334</f>
        <v>0</v>
      </c>
      <c r="E334" s="22">
        <f>ПротоколыИспытаний!E334</f>
        <v>0</v>
      </c>
      <c r="F334" s="45">
        <f>SUM(B334:E334)</f>
        <v>0</v>
      </c>
      <c r="G334" s="40"/>
      <c r="H334" s="10"/>
      <c r="L334" s="23">
        <f>L$11</f>
        <v>0</v>
      </c>
    </row>
    <row r="335" spans="1:12" ht="20.25" thickTop="1" thickBot="1">
      <c r="A335" s="19" t="s">
        <v>8</v>
      </c>
      <c r="B335" s="58">
        <f>IF($F334=0,0,B334/$F334)</f>
        <v>0</v>
      </c>
      <c r="C335" s="58">
        <f t="shared" ref="C335:E335" si="55">IF($F334=0,0,C334/$F334)</f>
        <v>0</v>
      </c>
      <c r="D335" s="58">
        <f t="shared" si="55"/>
        <v>0</v>
      </c>
      <c r="E335" s="58">
        <f t="shared" si="55"/>
        <v>0</v>
      </c>
      <c r="F335" s="41"/>
      <c r="G335" s="20"/>
      <c r="H335" s="10"/>
      <c r="L335" s="23">
        <f>L$12</f>
        <v>0</v>
      </c>
    </row>
    <row r="336" spans="1:12" ht="20.25" thickTop="1" thickBot="1">
      <c r="A336" s="52" t="s">
        <v>9</v>
      </c>
      <c r="B336" s="53">
        <v>0.5</v>
      </c>
      <c r="C336" s="53">
        <v>0.25</v>
      </c>
      <c r="D336" s="53">
        <v>0.125</v>
      </c>
      <c r="E336" s="54">
        <v>0.125</v>
      </c>
      <c r="F336" s="20"/>
      <c r="G336" s="20"/>
      <c r="H336" s="10"/>
      <c r="L336" s="23">
        <f>L$13</f>
        <v>0</v>
      </c>
    </row>
    <row r="337" spans="1:12" ht="19.5" thickTop="1">
      <c r="A337" s="22" t="s">
        <v>11</v>
      </c>
      <c r="B337" s="46">
        <f>SUMPRODUCT(B333:E333,B336:E336)</f>
        <v>1.875</v>
      </c>
      <c r="C337" s="64" t="str">
        <f>[1]ПротоколыИспытаний!E337</f>
        <v>?</v>
      </c>
      <c r="D337" s="65" t="s">
        <v>89</v>
      </c>
      <c r="E337" s="46">
        <f>SUMPRODUCT(B333:E333,B335:E335)</f>
        <v>0</v>
      </c>
      <c r="F337" s="20"/>
      <c r="G337" s="20"/>
      <c r="H337" s="10"/>
      <c r="L337" s="23">
        <f>L$14</f>
        <v>0</v>
      </c>
    </row>
    <row r="338" spans="1:12" ht="18.75">
      <c r="A338" s="22" t="s">
        <v>13</v>
      </c>
      <c r="B338" s="46">
        <f>SUMPRODUCT(B332:E332,B336:E336)-B337*B337</f>
        <v>1.109375</v>
      </c>
      <c r="C338" s="64" t="str">
        <f>[1]ПротоколыИспытаний!E338</f>
        <v>?</v>
      </c>
      <c r="D338" s="65" t="s">
        <v>90</v>
      </c>
      <c r="E338" s="46">
        <f>SUMPRODUCT(B332:E332,B335:E335)-E337*E337</f>
        <v>0</v>
      </c>
      <c r="F338" s="20" t="s">
        <v>18</v>
      </c>
      <c r="G338" s="20">
        <f>E338*F334/(F334-1)</f>
        <v>0</v>
      </c>
      <c r="H338" s="10" t="str">
        <f>[1]ПротоколыИспытаний!G338</f>
        <v>?</v>
      </c>
      <c r="L338" s="23">
        <f>L$15</f>
        <v>0</v>
      </c>
    </row>
    <row r="339" spans="1:12" ht="18.75">
      <c r="A339" s="22" t="s">
        <v>15</v>
      </c>
      <c r="B339" s="46">
        <f>SQRT(B338)</f>
        <v>1.0532687216470449</v>
      </c>
      <c r="C339" s="64" t="str">
        <f>[1]ПротоколыИспытаний!E339</f>
        <v>?</v>
      </c>
      <c r="D339" s="65" t="s">
        <v>91</v>
      </c>
      <c r="E339" s="46">
        <f>SQRT(E338)</f>
        <v>0</v>
      </c>
      <c r="F339" s="20"/>
      <c r="G339" s="20"/>
      <c r="H339" s="10"/>
      <c r="L339" s="23">
        <f>L$16</f>
        <v>0</v>
      </c>
    </row>
    <row r="340" spans="1:12" ht="18.75">
      <c r="A340" s="22"/>
      <c r="B340" s="20"/>
      <c r="C340" s="20"/>
      <c r="D340" s="20"/>
      <c r="E340" s="20"/>
      <c r="F340" s="20"/>
      <c r="G340" s="20"/>
      <c r="H340" s="10"/>
      <c r="L340" s="23">
        <f t="shared" ref="L340:L341" si="56">L322</f>
        <v>0</v>
      </c>
    </row>
    <row r="341" spans="1:12" ht="18.75">
      <c r="A341" s="5"/>
      <c r="B341" s="7"/>
      <c r="C341" s="7"/>
      <c r="D341" s="7"/>
      <c r="E341" s="7"/>
      <c r="F341" s="7"/>
      <c r="G341" s="7"/>
      <c r="H341" s="10"/>
      <c r="L341" s="23">
        <f t="shared" si="56"/>
        <v>0</v>
      </c>
    </row>
    <row r="343" spans="1:12" ht="18.75">
      <c r="A343" s="15" t="str">
        <f>'Название и список группы'!A20</f>
        <v>Титов</v>
      </c>
      <c r="B343" s="67" t="str">
        <f>'Название и список группы'!B20</f>
        <v>Дмитрий Михайлович</v>
      </c>
      <c r="C343" s="67"/>
      <c r="D343" s="67"/>
      <c r="E343" s="67"/>
      <c r="F343" s="67"/>
      <c r="G343" s="67"/>
      <c r="H343" s="67"/>
      <c r="I343" s="67"/>
      <c r="J343" s="67"/>
      <c r="L343" s="60" t="str">
        <f>L$1</f>
        <v>Поля изменять только на листе "ПротоколыИспытаний"</v>
      </c>
    </row>
    <row r="344" spans="1:12">
      <c r="A344" s="18"/>
      <c r="B344" s="7" t="s">
        <v>20</v>
      </c>
      <c r="C344" s="21"/>
      <c r="D344" s="18"/>
      <c r="E344" s="7" t="s">
        <v>20</v>
      </c>
      <c r="F344" s="21"/>
      <c r="G344" s="8"/>
      <c r="H344" s="2"/>
      <c r="I344" s="2"/>
      <c r="J344" s="3" t="s">
        <v>0</v>
      </c>
      <c r="L344" s="23" t="str">
        <f>L$2</f>
        <v>5 серий бросков монеты</v>
      </c>
    </row>
    <row r="345" spans="1:12" ht="18.75">
      <c r="A345" s="25" t="s">
        <v>21</v>
      </c>
      <c r="B345" s="22">
        <f>ПротоколыИспытаний!B345</f>
        <v>0</v>
      </c>
      <c r="C345" s="20"/>
      <c r="D345" s="25" t="s">
        <v>21</v>
      </c>
      <c r="E345" s="22">
        <f>ПротоколыИспытаний!E345</f>
        <v>0</v>
      </c>
      <c r="F345" s="20"/>
      <c r="G345" s="7"/>
      <c r="H345" s="10"/>
      <c r="I345" s="10"/>
      <c r="J345" s="24">
        <f>IF(SUM(B345:B349)&gt;0,1,10^(-5))</f>
        <v>1.0000000000000001E-5</v>
      </c>
      <c r="L345" s="23" t="str">
        <f>L$3</f>
        <v>X — число бросков в серии из не более 4 бросков,</v>
      </c>
    </row>
    <row r="346" spans="1:12" ht="18.75">
      <c r="A346" s="25" t="s">
        <v>23</v>
      </c>
      <c r="B346" s="22">
        <f>ПротоколыИспытаний!B346</f>
        <v>0</v>
      </c>
      <c r="C346" s="20"/>
      <c r="D346" s="25" t="s">
        <v>23</v>
      </c>
      <c r="E346" s="22">
        <f>ПротоколыИспытаний!E346</f>
        <v>0</v>
      </c>
      <c r="F346" s="20"/>
      <c r="G346" s="7"/>
      <c r="H346" s="10"/>
      <c r="I346" s="10"/>
      <c r="L346" s="23" t="str">
        <f>L$4</f>
        <v>серия прекращается либо после 4-го броска,</v>
      </c>
    </row>
    <row r="347" spans="1:12" ht="18.75">
      <c r="A347" s="25" t="s">
        <v>25</v>
      </c>
      <c r="B347" s="22">
        <f>ПротоколыИспытаний!B347</f>
        <v>0</v>
      </c>
      <c r="C347" s="20"/>
      <c r="D347" s="25" t="s">
        <v>25</v>
      </c>
      <c r="E347" s="22">
        <f>ПротоколыИспытаний!E347</f>
        <v>0</v>
      </c>
      <c r="F347" s="20"/>
      <c r="G347" s="7"/>
      <c r="H347" s="10"/>
      <c r="I347" s="10"/>
      <c r="L347" s="23">
        <f>L$6</f>
        <v>0</v>
      </c>
    </row>
    <row r="348" spans="1:12" ht="18.75">
      <c r="A348" s="25" t="s">
        <v>27</v>
      </c>
      <c r="B348" s="22">
        <f>ПротоколыИспытаний!B348</f>
        <v>0</v>
      </c>
      <c r="C348" s="20"/>
      <c r="D348" s="25" t="s">
        <v>27</v>
      </c>
      <c r="E348" s="22">
        <f>ПротоколыИспытаний!E348</f>
        <v>0</v>
      </c>
      <c r="F348" s="20"/>
      <c r="G348" s="7"/>
      <c r="H348" s="10"/>
      <c r="I348" s="11"/>
      <c r="L348" s="23" t="str">
        <f>L$7</f>
        <v>Результаты испытаний и расчетов заносите только</v>
      </c>
    </row>
    <row r="349" spans="1:12" ht="18.75">
      <c r="A349" s="26" t="s">
        <v>29</v>
      </c>
      <c r="B349" s="22">
        <f>ПротоколыИспытаний!B349</f>
        <v>0</v>
      </c>
      <c r="C349" s="20"/>
      <c r="D349" s="26" t="s">
        <v>29</v>
      </c>
      <c r="E349" s="22">
        <f>ПротоколыИспытаний!E349</f>
        <v>0</v>
      </c>
      <c r="F349" s="20"/>
      <c r="G349" s="7"/>
      <c r="H349" s="10"/>
      <c r="I349" s="11"/>
      <c r="L349" s="23" t="str">
        <f>L$8</f>
        <v>в ячейки на листе "ПротоколыИспытаний"</v>
      </c>
    </row>
    <row r="350" spans="1:12" ht="19.5" thickBot="1">
      <c r="A350" s="18" t="s">
        <v>5</v>
      </c>
      <c r="B350" s="34">
        <f>B351*B351</f>
        <v>1</v>
      </c>
      <c r="C350" s="34">
        <f t="shared" ref="C350:E350" si="57">C351*C351</f>
        <v>4</v>
      </c>
      <c r="D350" s="34">
        <f t="shared" si="57"/>
        <v>9</v>
      </c>
      <c r="E350" s="34">
        <f t="shared" si="57"/>
        <v>16</v>
      </c>
      <c r="F350" s="20"/>
      <c r="G350" s="20"/>
      <c r="H350" s="10"/>
      <c r="L350" s="23">
        <f>L$9</f>
        <v>0</v>
      </c>
    </row>
    <row r="351" spans="1:12" ht="20.25" thickTop="1" thickBot="1">
      <c r="A351" s="30" t="s">
        <v>6</v>
      </c>
      <c r="B351" s="31">
        <v>1</v>
      </c>
      <c r="C351" s="31">
        <v>2</v>
      </c>
      <c r="D351" s="31">
        <v>3</v>
      </c>
      <c r="E351" s="32">
        <v>4</v>
      </c>
      <c r="F351" s="44"/>
      <c r="G351" s="20"/>
      <c r="H351" s="10"/>
      <c r="L351" s="23">
        <f>L$10</f>
        <v>0</v>
      </c>
    </row>
    <row r="352" spans="1:12" ht="20.25" thickTop="1" thickBot="1">
      <c r="A352" s="33" t="s">
        <v>7</v>
      </c>
      <c r="B352" s="22">
        <f>ПротоколыИспытаний!B352</f>
        <v>0</v>
      </c>
      <c r="C352" s="22">
        <f>ПротоколыИспытаний!C352</f>
        <v>0</v>
      </c>
      <c r="D352" s="22">
        <f>ПротоколыИспытаний!D352</f>
        <v>0</v>
      </c>
      <c r="E352" s="22">
        <f>ПротоколыИспытаний!E352</f>
        <v>0</v>
      </c>
      <c r="F352" s="45">
        <f>SUM(B352:E352)</f>
        <v>0</v>
      </c>
      <c r="G352" s="40"/>
      <c r="H352" s="10"/>
      <c r="L352" s="23">
        <f>L$11</f>
        <v>0</v>
      </c>
    </row>
    <row r="353" spans="1:12" ht="20.25" thickTop="1" thickBot="1">
      <c r="A353" s="19" t="s">
        <v>8</v>
      </c>
      <c r="B353" s="58">
        <f>IF($F352=0,0,B352/$F352)</f>
        <v>0</v>
      </c>
      <c r="C353" s="58">
        <f t="shared" ref="C353:E353" si="58">IF($F352=0,0,C352/$F352)</f>
        <v>0</v>
      </c>
      <c r="D353" s="58">
        <f t="shared" si="58"/>
        <v>0</v>
      </c>
      <c r="E353" s="58">
        <f t="shared" si="58"/>
        <v>0</v>
      </c>
      <c r="F353" s="41"/>
      <c r="G353" s="20"/>
      <c r="H353" s="10"/>
      <c r="L353" s="23">
        <f>L$12</f>
        <v>0</v>
      </c>
    </row>
    <row r="354" spans="1:12" ht="20.25" thickTop="1" thickBot="1">
      <c r="A354" s="52" t="s">
        <v>9</v>
      </c>
      <c r="B354" s="53">
        <v>0.5</v>
      </c>
      <c r="C354" s="53">
        <v>0.25</v>
      </c>
      <c r="D354" s="53">
        <v>0.125</v>
      </c>
      <c r="E354" s="54">
        <v>0.125</v>
      </c>
      <c r="F354" s="20"/>
      <c r="G354" s="20"/>
      <c r="H354" s="10"/>
      <c r="L354" s="23">
        <f>L$13</f>
        <v>0</v>
      </c>
    </row>
    <row r="355" spans="1:12" ht="19.5" thickTop="1">
      <c r="A355" s="22" t="s">
        <v>11</v>
      </c>
      <c r="B355" s="46">
        <f>SUMPRODUCT(B351:E351,B354:E354)</f>
        <v>1.875</v>
      </c>
      <c r="C355" s="64" t="str">
        <f>[1]ПротоколыИспытаний!E355</f>
        <v>?</v>
      </c>
      <c r="D355" s="65" t="s">
        <v>89</v>
      </c>
      <c r="E355" s="46">
        <f>SUMPRODUCT(B351:E351,B353:E353)</f>
        <v>0</v>
      </c>
      <c r="F355" s="20"/>
      <c r="G355" s="20"/>
      <c r="H355" s="10"/>
      <c r="L355" s="23">
        <f>L$14</f>
        <v>0</v>
      </c>
    </row>
    <row r="356" spans="1:12" ht="18.75">
      <c r="A356" s="22" t="s">
        <v>13</v>
      </c>
      <c r="B356" s="46">
        <f>SUMPRODUCT(B350:E350,B354:E354)-B355*B355</f>
        <v>1.109375</v>
      </c>
      <c r="C356" s="64" t="str">
        <f>[1]ПротоколыИспытаний!E356</f>
        <v>?</v>
      </c>
      <c r="D356" s="65" t="s">
        <v>90</v>
      </c>
      <c r="E356" s="46">
        <f>SUMPRODUCT(B350:E350,B353:E353)-E355*E355</f>
        <v>0</v>
      </c>
      <c r="F356" s="20" t="s">
        <v>18</v>
      </c>
      <c r="G356" s="20">
        <f>E356*F352/(F352-1)</f>
        <v>0</v>
      </c>
      <c r="H356" s="10" t="str">
        <f>[1]ПротоколыИспытаний!G356</f>
        <v>?</v>
      </c>
      <c r="L356" s="23">
        <f>L$15</f>
        <v>0</v>
      </c>
    </row>
    <row r="357" spans="1:12" ht="18.75">
      <c r="A357" s="22" t="s">
        <v>15</v>
      </c>
      <c r="B357" s="46">
        <f>SQRT(B356)</f>
        <v>1.0532687216470449</v>
      </c>
      <c r="C357" s="64" t="str">
        <f>[1]ПротоколыИспытаний!E357</f>
        <v>?</v>
      </c>
      <c r="D357" s="65" t="s">
        <v>91</v>
      </c>
      <c r="E357" s="46">
        <f>SQRT(E356)</f>
        <v>0</v>
      </c>
      <c r="F357" s="20"/>
      <c r="G357" s="20"/>
      <c r="H357" s="10"/>
      <c r="L357" s="23">
        <f>L$16</f>
        <v>0</v>
      </c>
    </row>
    <row r="358" spans="1:12" ht="18.75">
      <c r="A358" s="22"/>
      <c r="B358" s="20"/>
      <c r="C358" s="20"/>
      <c r="D358" s="20"/>
      <c r="E358" s="20"/>
      <c r="F358" s="20"/>
      <c r="G358" s="20"/>
      <c r="H358" s="10"/>
      <c r="L358" s="23">
        <f t="shared" ref="L358:L359" si="59">L340</f>
        <v>0</v>
      </c>
    </row>
    <row r="359" spans="1:12" ht="18.75">
      <c r="A359" s="5"/>
      <c r="B359" s="7"/>
      <c r="C359" s="7"/>
      <c r="D359" s="7"/>
      <c r="E359" s="7"/>
      <c r="F359" s="7"/>
      <c r="G359" s="7"/>
      <c r="H359" s="10"/>
      <c r="L359" s="23">
        <f t="shared" si="59"/>
        <v>0</v>
      </c>
    </row>
    <row r="361" spans="1:12" ht="18.75">
      <c r="A361" s="15" t="str">
        <f>'Название и список группы'!A21</f>
        <v>Тиханов</v>
      </c>
      <c r="B361" s="67" t="str">
        <f>'Название и список группы'!B21</f>
        <v>Владислав Михайлович</v>
      </c>
      <c r="C361" s="67"/>
      <c r="D361" s="67"/>
      <c r="E361" s="67"/>
      <c r="F361" s="67"/>
      <c r="G361" s="67"/>
      <c r="H361" s="67"/>
      <c r="I361" s="67"/>
      <c r="J361" s="67"/>
      <c r="L361" s="60" t="str">
        <f>L$1</f>
        <v>Поля изменять только на листе "ПротоколыИспытаний"</v>
      </c>
    </row>
    <row r="362" spans="1:12">
      <c r="A362" s="18"/>
      <c r="B362" s="7" t="s">
        <v>20</v>
      </c>
      <c r="C362" s="21"/>
      <c r="D362" s="18"/>
      <c r="E362" s="7" t="s">
        <v>20</v>
      </c>
      <c r="F362" s="21"/>
      <c r="G362" s="8"/>
      <c r="H362" s="2"/>
      <c r="I362" s="2"/>
      <c r="J362" s="3" t="s">
        <v>0</v>
      </c>
      <c r="L362" s="23" t="str">
        <f>L$2</f>
        <v>5 серий бросков монеты</v>
      </c>
    </row>
    <row r="363" spans="1:12" ht="18.75">
      <c r="A363" s="25" t="s">
        <v>21</v>
      </c>
      <c r="B363" s="22">
        <f>ПротоколыИспытаний!B363</f>
        <v>0</v>
      </c>
      <c r="C363" s="20"/>
      <c r="D363" s="25" t="s">
        <v>21</v>
      </c>
      <c r="E363" s="22">
        <f>ПротоколыИспытаний!E363</f>
        <v>0</v>
      </c>
      <c r="F363" s="20"/>
      <c r="G363" s="7"/>
      <c r="H363" s="10"/>
      <c r="I363" s="10"/>
      <c r="J363" s="24">
        <f>IF(SUM(B363:B367)&gt;0,1,10^(-5))</f>
        <v>1.0000000000000001E-5</v>
      </c>
      <c r="L363" s="23" t="str">
        <f>L$3</f>
        <v>X — число бросков в серии из не более 4 бросков,</v>
      </c>
    </row>
    <row r="364" spans="1:12" ht="18.75">
      <c r="A364" s="25" t="s">
        <v>23</v>
      </c>
      <c r="B364" s="22">
        <f>ПротоколыИспытаний!B364</f>
        <v>0</v>
      </c>
      <c r="C364" s="20"/>
      <c r="D364" s="25" t="s">
        <v>23</v>
      </c>
      <c r="E364" s="22">
        <f>ПротоколыИспытаний!E364</f>
        <v>0</v>
      </c>
      <c r="F364" s="20"/>
      <c r="G364" s="7"/>
      <c r="H364" s="10"/>
      <c r="I364" s="10"/>
      <c r="L364" s="23" t="str">
        <f>L$4</f>
        <v>серия прекращается либо после 4-го броска,</v>
      </c>
    </row>
    <row r="365" spans="1:12" ht="18.75">
      <c r="A365" s="25" t="s">
        <v>25</v>
      </c>
      <c r="B365" s="22">
        <f>ПротоколыИспытаний!B365</f>
        <v>0</v>
      </c>
      <c r="C365" s="20"/>
      <c r="D365" s="25" t="s">
        <v>25</v>
      </c>
      <c r="E365" s="22">
        <f>ПротоколыИспытаний!E365</f>
        <v>0</v>
      </c>
      <c r="F365" s="20"/>
      <c r="G365" s="7"/>
      <c r="H365" s="10"/>
      <c r="I365" s="10"/>
      <c r="L365" s="23">
        <f>L$6</f>
        <v>0</v>
      </c>
    </row>
    <row r="366" spans="1:12" ht="18.75">
      <c r="A366" s="25" t="s">
        <v>27</v>
      </c>
      <c r="B366" s="22">
        <f>ПротоколыИспытаний!B366</f>
        <v>0</v>
      </c>
      <c r="C366" s="20"/>
      <c r="D366" s="25" t="s">
        <v>27</v>
      </c>
      <c r="E366" s="22">
        <f>ПротоколыИспытаний!E366</f>
        <v>0</v>
      </c>
      <c r="F366" s="20"/>
      <c r="G366" s="7"/>
      <c r="H366" s="10"/>
      <c r="I366" s="11"/>
      <c r="L366" s="23" t="str">
        <f>L$7</f>
        <v>Результаты испытаний и расчетов заносите только</v>
      </c>
    </row>
    <row r="367" spans="1:12" ht="18.75">
      <c r="A367" s="26" t="s">
        <v>29</v>
      </c>
      <c r="B367" s="22">
        <f>ПротоколыИспытаний!B367</f>
        <v>0</v>
      </c>
      <c r="C367" s="20"/>
      <c r="D367" s="26" t="s">
        <v>29</v>
      </c>
      <c r="E367" s="22">
        <f>ПротоколыИспытаний!E367</f>
        <v>0</v>
      </c>
      <c r="F367" s="20"/>
      <c r="G367" s="7"/>
      <c r="H367" s="10"/>
      <c r="I367" s="11"/>
      <c r="L367" s="23" t="str">
        <f>L$8</f>
        <v>в ячейки на листе "ПротоколыИспытаний"</v>
      </c>
    </row>
    <row r="368" spans="1:12" ht="19.5" thickBot="1">
      <c r="A368" s="18" t="s">
        <v>5</v>
      </c>
      <c r="B368" s="34">
        <f>B369*B369</f>
        <v>1</v>
      </c>
      <c r="C368" s="34">
        <f t="shared" ref="C368:E368" si="60">C369*C369</f>
        <v>4</v>
      </c>
      <c r="D368" s="34">
        <f t="shared" si="60"/>
        <v>9</v>
      </c>
      <c r="E368" s="34">
        <f t="shared" si="60"/>
        <v>16</v>
      </c>
      <c r="F368" s="20"/>
      <c r="G368" s="20"/>
      <c r="H368" s="10"/>
      <c r="L368" s="23">
        <f>L$9</f>
        <v>0</v>
      </c>
    </row>
    <row r="369" spans="1:12" ht="20.25" thickTop="1" thickBot="1">
      <c r="A369" s="30" t="s">
        <v>6</v>
      </c>
      <c r="B369" s="31">
        <v>1</v>
      </c>
      <c r="C369" s="31">
        <v>2</v>
      </c>
      <c r="D369" s="31">
        <v>3</v>
      </c>
      <c r="E369" s="32">
        <v>4</v>
      </c>
      <c r="F369" s="44"/>
      <c r="G369" s="20"/>
      <c r="H369" s="10"/>
      <c r="L369" s="23">
        <f>L$10</f>
        <v>0</v>
      </c>
    </row>
    <row r="370" spans="1:12" ht="20.25" thickTop="1" thickBot="1">
      <c r="A370" s="33" t="s">
        <v>7</v>
      </c>
      <c r="B370" s="22">
        <f>ПротоколыИспытаний!B370</f>
        <v>0</v>
      </c>
      <c r="C370" s="22">
        <f>ПротоколыИспытаний!C370</f>
        <v>0</v>
      </c>
      <c r="D370" s="22">
        <f>ПротоколыИспытаний!D370</f>
        <v>0</v>
      </c>
      <c r="E370" s="22">
        <f>ПротоколыИспытаний!E370</f>
        <v>0</v>
      </c>
      <c r="F370" s="45">
        <f>SUM(B370:E370)</f>
        <v>0</v>
      </c>
      <c r="G370" s="40"/>
      <c r="H370" s="10"/>
      <c r="L370" s="23">
        <f>L$11</f>
        <v>0</v>
      </c>
    </row>
    <row r="371" spans="1:12" ht="20.25" thickTop="1" thickBot="1">
      <c r="A371" s="19" t="s">
        <v>8</v>
      </c>
      <c r="B371" s="58">
        <f>IF($F370=0,0,B370/$F370)</f>
        <v>0</v>
      </c>
      <c r="C371" s="58">
        <f t="shared" ref="C371:E371" si="61">IF($F370=0,0,C370/$F370)</f>
        <v>0</v>
      </c>
      <c r="D371" s="58">
        <f t="shared" si="61"/>
        <v>0</v>
      </c>
      <c r="E371" s="58">
        <f t="shared" si="61"/>
        <v>0</v>
      </c>
      <c r="F371" s="41"/>
      <c r="G371" s="20"/>
      <c r="H371" s="10"/>
      <c r="L371" s="23">
        <f>L$12</f>
        <v>0</v>
      </c>
    </row>
    <row r="372" spans="1:12" ht="20.25" thickTop="1" thickBot="1">
      <c r="A372" s="52" t="s">
        <v>9</v>
      </c>
      <c r="B372" s="53">
        <v>0.5</v>
      </c>
      <c r="C372" s="53">
        <v>0.25</v>
      </c>
      <c r="D372" s="53">
        <v>0.125</v>
      </c>
      <c r="E372" s="54">
        <v>0.125</v>
      </c>
      <c r="F372" s="20"/>
      <c r="G372" s="20"/>
      <c r="H372" s="10"/>
      <c r="L372" s="23">
        <f>L$13</f>
        <v>0</v>
      </c>
    </row>
    <row r="373" spans="1:12" ht="19.5" thickTop="1">
      <c r="A373" s="22" t="s">
        <v>11</v>
      </c>
      <c r="B373" s="46">
        <f>SUMPRODUCT(B369:E369,B372:E372)</f>
        <v>1.875</v>
      </c>
      <c r="C373" s="64" t="str">
        <f>[1]ПротоколыИспытаний!E373</f>
        <v>?</v>
      </c>
      <c r="D373" s="65" t="s">
        <v>89</v>
      </c>
      <c r="E373" s="46">
        <f>SUMPRODUCT(B369:E369,B371:E371)</f>
        <v>0</v>
      </c>
      <c r="F373" s="20"/>
      <c r="G373" s="20"/>
      <c r="H373" s="10"/>
      <c r="L373" s="23">
        <f>L$14</f>
        <v>0</v>
      </c>
    </row>
    <row r="374" spans="1:12" ht="18.75">
      <c r="A374" s="22" t="s">
        <v>13</v>
      </c>
      <c r="B374" s="46">
        <f>SUMPRODUCT(B368:E368,B372:E372)-B373*B373</f>
        <v>1.109375</v>
      </c>
      <c r="C374" s="64" t="str">
        <f>[1]ПротоколыИспытаний!E374</f>
        <v>?</v>
      </c>
      <c r="D374" s="65" t="s">
        <v>90</v>
      </c>
      <c r="E374" s="46">
        <f>SUMPRODUCT(B368:E368,B371:E371)-E373*E373</f>
        <v>0</v>
      </c>
      <c r="F374" s="20" t="s">
        <v>18</v>
      </c>
      <c r="G374" s="20">
        <f>E374*F370/(F370-1)</f>
        <v>0</v>
      </c>
      <c r="H374" s="10" t="str">
        <f>[1]ПротоколыИспытаний!G374</f>
        <v>?</v>
      </c>
      <c r="L374" s="23">
        <f>L$15</f>
        <v>0</v>
      </c>
    </row>
    <row r="375" spans="1:12" ht="18.75">
      <c r="A375" s="22" t="s">
        <v>15</v>
      </c>
      <c r="B375" s="46">
        <f>SQRT(B374)</f>
        <v>1.0532687216470449</v>
      </c>
      <c r="C375" s="64" t="str">
        <f>[1]ПротоколыИспытаний!E375</f>
        <v>?</v>
      </c>
      <c r="D375" s="65" t="s">
        <v>91</v>
      </c>
      <c r="E375" s="46">
        <f>SQRT(E374)</f>
        <v>0</v>
      </c>
      <c r="F375" s="20"/>
      <c r="G375" s="20"/>
      <c r="H375" s="10"/>
      <c r="L375" s="23">
        <f>L$16</f>
        <v>0</v>
      </c>
    </row>
    <row r="376" spans="1:12" ht="18.75">
      <c r="A376" s="22"/>
      <c r="B376" s="20"/>
      <c r="C376" s="20"/>
      <c r="D376" s="20"/>
      <c r="E376" s="20"/>
      <c r="F376" s="20"/>
      <c r="G376" s="20"/>
      <c r="H376" s="10"/>
      <c r="L376" s="23">
        <f t="shared" ref="L376:L377" si="62">L358</f>
        <v>0</v>
      </c>
    </row>
    <row r="377" spans="1:12" ht="18.75">
      <c r="A377" s="5"/>
      <c r="B377" s="7"/>
      <c r="C377" s="7"/>
      <c r="D377" s="7"/>
      <c r="E377" s="7"/>
      <c r="F377" s="7"/>
      <c r="G377" s="7"/>
      <c r="H377" s="10"/>
      <c r="L377" s="23">
        <f t="shared" si="62"/>
        <v>0</v>
      </c>
    </row>
    <row r="379" spans="1:12" ht="18.75">
      <c r="A379" s="15" t="str">
        <f>'Название и список группы'!A22</f>
        <v>Тюленев</v>
      </c>
      <c r="B379" s="67" t="str">
        <f>'Название и список группы'!B22</f>
        <v>Данил Андреевич</v>
      </c>
      <c r="C379" s="67"/>
      <c r="D379" s="67"/>
      <c r="E379" s="67"/>
      <c r="F379" s="67"/>
      <c r="G379" s="67"/>
      <c r="H379" s="67"/>
      <c r="I379" s="67"/>
      <c r="J379" s="67"/>
      <c r="L379" s="60" t="str">
        <f>L$1</f>
        <v>Поля изменять только на листе "ПротоколыИспытаний"</v>
      </c>
    </row>
    <row r="380" spans="1:12">
      <c r="A380" s="18"/>
      <c r="B380" s="7" t="s">
        <v>20</v>
      </c>
      <c r="C380" s="21"/>
      <c r="D380" s="18"/>
      <c r="E380" s="7" t="s">
        <v>20</v>
      </c>
      <c r="F380" s="21"/>
      <c r="G380" s="8"/>
      <c r="H380" s="2"/>
      <c r="I380" s="2"/>
      <c r="J380" s="3" t="s">
        <v>0</v>
      </c>
      <c r="L380" s="23" t="str">
        <f>L$2</f>
        <v>5 серий бросков монеты</v>
      </c>
    </row>
    <row r="381" spans="1:12" ht="18.75">
      <c r="A381" s="25" t="s">
        <v>21</v>
      </c>
      <c r="B381" s="22">
        <f>ПротоколыИспытаний!B381</f>
        <v>0</v>
      </c>
      <c r="C381" s="20"/>
      <c r="D381" s="25" t="s">
        <v>21</v>
      </c>
      <c r="E381" s="22">
        <f>ПротоколыИспытаний!E381</f>
        <v>0</v>
      </c>
      <c r="F381" s="20"/>
      <c r="G381" s="7"/>
      <c r="H381" s="10"/>
      <c r="I381" s="10"/>
      <c r="J381" s="24">
        <f>IF(SUM(B381:B385)&gt;0,1,10^(-5))</f>
        <v>1.0000000000000001E-5</v>
      </c>
      <c r="L381" s="23" t="str">
        <f>L$3</f>
        <v>X — число бросков в серии из не более 4 бросков,</v>
      </c>
    </row>
    <row r="382" spans="1:12" ht="18.75">
      <c r="A382" s="25" t="s">
        <v>23</v>
      </c>
      <c r="B382" s="22">
        <f>ПротоколыИспытаний!B382</f>
        <v>0</v>
      </c>
      <c r="C382" s="20"/>
      <c r="D382" s="25" t="s">
        <v>23</v>
      </c>
      <c r="E382" s="22">
        <f>ПротоколыИспытаний!E382</f>
        <v>0</v>
      </c>
      <c r="F382" s="20"/>
      <c r="G382" s="7"/>
      <c r="H382" s="10"/>
      <c r="I382" s="10"/>
      <c r="L382" s="23" t="str">
        <f>L$4</f>
        <v>серия прекращается либо после 4-го броска,</v>
      </c>
    </row>
    <row r="383" spans="1:12" ht="18.75">
      <c r="A383" s="25" t="s">
        <v>25</v>
      </c>
      <c r="B383" s="22">
        <f>ПротоколыИспытаний!B383</f>
        <v>0</v>
      </c>
      <c r="C383" s="20"/>
      <c r="D383" s="25" t="s">
        <v>25</v>
      </c>
      <c r="E383" s="22">
        <f>ПротоколыИспытаний!E383</f>
        <v>0</v>
      </c>
      <c r="F383" s="20"/>
      <c r="G383" s="7"/>
      <c r="H383" s="10"/>
      <c r="I383" s="10"/>
      <c r="L383" s="23">
        <f>L$6</f>
        <v>0</v>
      </c>
    </row>
    <row r="384" spans="1:12" ht="18.75">
      <c r="A384" s="25" t="s">
        <v>27</v>
      </c>
      <c r="B384" s="22">
        <f>ПротоколыИспытаний!B384</f>
        <v>0</v>
      </c>
      <c r="C384" s="20"/>
      <c r="D384" s="25" t="s">
        <v>27</v>
      </c>
      <c r="E384" s="22">
        <f>ПротоколыИспытаний!E384</f>
        <v>0</v>
      </c>
      <c r="F384" s="20"/>
      <c r="G384" s="7"/>
      <c r="H384" s="10"/>
      <c r="I384" s="11"/>
      <c r="L384" s="23" t="str">
        <f>L$7</f>
        <v>Результаты испытаний и расчетов заносите только</v>
      </c>
    </row>
    <row r="385" spans="1:12" ht="18.75">
      <c r="A385" s="26" t="s">
        <v>29</v>
      </c>
      <c r="B385" s="22">
        <f>ПротоколыИспытаний!B385</f>
        <v>0</v>
      </c>
      <c r="C385" s="20"/>
      <c r="D385" s="26" t="s">
        <v>29</v>
      </c>
      <c r="E385" s="22">
        <f>ПротоколыИспытаний!E385</f>
        <v>0</v>
      </c>
      <c r="F385" s="20"/>
      <c r="G385" s="7"/>
      <c r="H385" s="10"/>
      <c r="I385" s="11"/>
      <c r="L385" s="23" t="str">
        <f>L$8</f>
        <v>в ячейки на листе "ПротоколыИспытаний"</v>
      </c>
    </row>
    <row r="386" spans="1:12" ht="19.5" thickBot="1">
      <c r="A386" s="18" t="s">
        <v>5</v>
      </c>
      <c r="B386" s="34">
        <f>B387*B387</f>
        <v>1</v>
      </c>
      <c r="C386" s="34">
        <f t="shared" ref="C386:E386" si="63">C387*C387</f>
        <v>4</v>
      </c>
      <c r="D386" s="34">
        <f t="shared" si="63"/>
        <v>9</v>
      </c>
      <c r="E386" s="34">
        <f t="shared" si="63"/>
        <v>16</v>
      </c>
      <c r="F386" s="20"/>
      <c r="G386" s="20"/>
      <c r="H386" s="10"/>
      <c r="L386" s="23">
        <f>L$9</f>
        <v>0</v>
      </c>
    </row>
    <row r="387" spans="1:12" ht="20.25" thickTop="1" thickBot="1">
      <c r="A387" s="30" t="s">
        <v>6</v>
      </c>
      <c r="B387" s="31">
        <v>1</v>
      </c>
      <c r="C387" s="31">
        <v>2</v>
      </c>
      <c r="D387" s="31">
        <v>3</v>
      </c>
      <c r="E387" s="32">
        <v>4</v>
      </c>
      <c r="F387" s="44"/>
      <c r="G387" s="20"/>
      <c r="H387" s="10"/>
      <c r="L387" s="23">
        <f>L$10</f>
        <v>0</v>
      </c>
    </row>
    <row r="388" spans="1:12" ht="20.25" thickTop="1" thickBot="1">
      <c r="A388" s="33" t="s">
        <v>7</v>
      </c>
      <c r="B388" s="22">
        <f>ПротоколыИспытаний!B388</f>
        <v>0</v>
      </c>
      <c r="C388" s="22">
        <f>ПротоколыИспытаний!C388</f>
        <v>0</v>
      </c>
      <c r="D388" s="22">
        <f>ПротоколыИспытаний!D388</f>
        <v>0</v>
      </c>
      <c r="E388" s="22">
        <f>ПротоколыИспытаний!E388</f>
        <v>0</v>
      </c>
      <c r="F388" s="45">
        <f>SUM(B388:E388)</f>
        <v>0</v>
      </c>
      <c r="G388" s="40"/>
      <c r="H388" s="10"/>
      <c r="L388" s="23">
        <f>L$11</f>
        <v>0</v>
      </c>
    </row>
    <row r="389" spans="1:12" ht="20.25" thickTop="1" thickBot="1">
      <c r="A389" s="19" t="s">
        <v>8</v>
      </c>
      <c r="B389" s="58">
        <f>IF($F388=0,0,B388/$F388)</f>
        <v>0</v>
      </c>
      <c r="C389" s="58">
        <f t="shared" ref="C389:E389" si="64">IF($F388=0,0,C388/$F388)</f>
        <v>0</v>
      </c>
      <c r="D389" s="58">
        <f t="shared" si="64"/>
        <v>0</v>
      </c>
      <c r="E389" s="58">
        <f t="shared" si="64"/>
        <v>0</v>
      </c>
      <c r="F389" s="41"/>
      <c r="G389" s="20"/>
      <c r="H389" s="10"/>
      <c r="L389" s="23">
        <f>L$12</f>
        <v>0</v>
      </c>
    </row>
    <row r="390" spans="1:12" ht="20.25" thickTop="1" thickBot="1">
      <c r="A390" s="52" t="s">
        <v>9</v>
      </c>
      <c r="B390" s="53">
        <v>0.5</v>
      </c>
      <c r="C390" s="53">
        <v>0.25</v>
      </c>
      <c r="D390" s="53">
        <v>0.125</v>
      </c>
      <c r="E390" s="54">
        <v>0.125</v>
      </c>
      <c r="F390" s="20"/>
      <c r="G390" s="20"/>
      <c r="H390" s="10"/>
      <c r="L390" s="23">
        <f>L$13</f>
        <v>0</v>
      </c>
    </row>
    <row r="391" spans="1:12" ht="19.5" thickTop="1">
      <c r="A391" s="22" t="s">
        <v>11</v>
      </c>
      <c r="B391" s="46">
        <f>SUMPRODUCT(B387:E387,B390:E390)</f>
        <v>1.875</v>
      </c>
      <c r="C391" s="64" t="str">
        <f>[1]ПротоколыИспытаний!E391</f>
        <v>?</v>
      </c>
      <c r="D391" s="65" t="s">
        <v>89</v>
      </c>
      <c r="E391" s="46">
        <f>SUMPRODUCT(B387:E387,B389:E389)</f>
        <v>0</v>
      </c>
      <c r="F391" s="20"/>
      <c r="G391" s="20"/>
      <c r="H391" s="10"/>
      <c r="L391" s="23">
        <f>L$14</f>
        <v>0</v>
      </c>
    </row>
    <row r="392" spans="1:12" ht="18.75">
      <c r="A392" s="22" t="s">
        <v>13</v>
      </c>
      <c r="B392" s="46">
        <f>SUMPRODUCT(B386:E386,B390:E390)-B391*B391</f>
        <v>1.109375</v>
      </c>
      <c r="C392" s="64" t="str">
        <f>[1]ПротоколыИспытаний!E392</f>
        <v>?</v>
      </c>
      <c r="D392" s="65" t="s">
        <v>90</v>
      </c>
      <c r="E392" s="46">
        <f>SUMPRODUCT(B386:E386,B389:E389)-E391*E391</f>
        <v>0</v>
      </c>
      <c r="F392" s="20" t="s">
        <v>18</v>
      </c>
      <c r="G392" s="20">
        <f>E392*F388/(F388-1)</f>
        <v>0</v>
      </c>
      <c r="H392" s="10" t="str">
        <f>[1]ПротоколыИспытаний!G392</f>
        <v>?</v>
      </c>
      <c r="L392" s="23">
        <f>L$15</f>
        <v>0</v>
      </c>
    </row>
    <row r="393" spans="1:12" ht="18.75">
      <c r="A393" s="22" t="s">
        <v>15</v>
      </c>
      <c r="B393" s="46">
        <f>SQRT(B392)</f>
        <v>1.0532687216470449</v>
      </c>
      <c r="C393" s="64" t="str">
        <f>[1]ПротоколыИспытаний!E393</f>
        <v>?</v>
      </c>
      <c r="D393" s="65" t="s">
        <v>91</v>
      </c>
      <c r="E393" s="46">
        <f>SQRT(E392)</f>
        <v>0</v>
      </c>
      <c r="F393" s="20"/>
      <c r="G393" s="20"/>
      <c r="H393" s="10"/>
      <c r="L393" s="23">
        <f>L$16</f>
        <v>0</v>
      </c>
    </row>
    <row r="394" spans="1:12" ht="18.75">
      <c r="A394" s="22"/>
      <c r="B394" s="20"/>
      <c r="C394" s="20"/>
      <c r="D394" s="20"/>
      <c r="E394" s="20"/>
      <c r="F394" s="20"/>
      <c r="G394" s="20"/>
      <c r="H394" s="10"/>
      <c r="L394" s="23">
        <f t="shared" ref="L394:L395" si="65">L376</f>
        <v>0</v>
      </c>
    </row>
    <row r="395" spans="1:12" ht="18.75">
      <c r="A395" s="5"/>
      <c r="B395" s="7"/>
      <c r="C395" s="7"/>
      <c r="D395" s="7"/>
      <c r="E395" s="7"/>
      <c r="F395" s="7"/>
      <c r="G395" s="7"/>
      <c r="H395" s="10"/>
      <c r="L395" s="23">
        <f t="shared" si="65"/>
        <v>0</v>
      </c>
    </row>
    <row r="397" spans="1:12" ht="18.75">
      <c r="A397" s="15" t="str">
        <f>'Название и список группы'!A23</f>
        <v>Фоменко</v>
      </c>
      <c r="B397" s="67" t="str">
        <f>'Название и список группы'!B23</f>
        <v>Валерия Алексеевна</v>
      </c>
      <c r="C397" s="67"/>
      <c r="D397" s="67"/>
      <c r="E397" s="67"/>
      <c r="F397" s="67"/>
      <c r="G397" s="67"/>
      <c r="H397" s="67"/>
      <c r="I397" s="67"/>
      <c r="J397" s="67"/>
      <c r="L397" s="60" t="str">
        <f>L$1</f>
        <v>Поля изменять только на листе "ПротоколыИспытаний"</v>
      </c>
    </row>
    <row r="398" spans="1:12">
      <c r="A398" s="18"/>
      <c r="B398" s="7" t="s">
        <v>20</v>
      </c>
      <c r="C398" s="21"/>
      <c r="D398" s="18"/>
      <c r="E398" s="7" t="s">
        <v>20</v>
      </c>
      <c r="F398" s="21"/>
      <c r="G398" s="8"/>
      <c r="H398" s="2"/>
      <c r="I398" s="2"/>
      <c r="J398" s="3" t="s">
        <v>0</v>
      </c>
      <c r="L398" s="23" t="str">
        <f>L$2</f>
        <v>5 серий бросков монеты</v>
      </c>
    </row>
    <row r="399" spans="1:12" ht="18.75">
      <c r="A399" s="25" t="s">
        <v>21</v>
      </c>
      <c r="B399" s="22">
        <f>ПротоколыИспытаний!B399</f>
        <v>0</v>
      </c>
      <c r="C399" s="20"/>
      <c r="D399" s="25" t="s">
        <v>21</v>
      </c>
      <c r="E399" s="22">
        <f>ПротоколыИспытаний!E399</f>
        <v>0</v>
      </c>
      <c r="F399" s="20"/>
      <c r="G399" s="7"/>
      <c r="H399" s="10"/>
      <c r="I399" s="10"/>
      <c r="J399" s="24">
        <f>IF(SUM(B399:B403)&gt;0,1,10^(-5))</f>
        <v>1.0000000000000001E-5</v>
      </c>
      <c r="L399" s="23" t="str">
        <f>L$3</f>
        <v>X — число бросков в серии из не более 4 бросков,</v>
      </c>
    </row>
    <row r="400" spans="1:12" ht="18.75">
      <c r="A400" s="25" t="s">
        <v>23</v>
      </c>
      <c r="B400" s="22">
        <f>ПротоколыИспытаний!B400</f>
        <v>0</v>
      </c>
      <c r="C400" s="20"/>
      <c r="D400" s="25" t="s">
        <v>23</v>
      </c>
      <c r="E400" s="22">
        <f>ПротоколыИспытаний!E400</f>
        <v>0</v>
      </c>
      <c r="F400" s="20"/>
      <c r="G400" s="7"/>
      <c r="H400" s="10"/>
      <c r="I400" s="10"/>
      <c r="L400" s="23" t="str">
        <f>L$4</f>
        <v>серия прекращается либо после 4-го броска,</v>
      </c>
    </row>
    <row r="401" spans="1:12" ht="18.75">
      <c r="A401" s="25" t="s">
        <v>25</v>
      </c>
      <c r="B401" s="22">
        <f>ПротоколыИспытаний!B401</f>
        <v>0</v>
      </c>
      <c r="C401" s="20"/>
      <c r="D401" s="25" t="s">
        <v>25</v>
      </c>
      <c r="E401" s="22">
        <f>ПротоколыИспытаний!E401</f>
        <v>0</v>
      </c>
      <c r="F401" s="20"/>
      <c r="G401" s="7"/>
      <c r="H401" s="10"/>
      <c r="I401" s="10"/>
      <c r="L401" s="23">
        <f>L$6</f>
        <v>0</v>
      </c>
    </row>
    <row r="402" spans="1:12" ht="18.75">
      <c r="A402" s="25" t="s">
        <v>27</v>
      </c>
      <c r="B402" s="22">
        <f>ПротоколыИспытаний!B402</f>
        <v>0</v>
      </c>
      <c r="C402" s="20"/>
      <c r="D402" s="25" t="s">
        <v>27</v>
      </c>
      <c r="E402" s="22">
        <f>ПротоколыИспытаний!E402</f>
        <v>0</v>
      </c>
      <c r="F402" s="20"/>
      <c r="G402" s="7"/>
      <c r="H402" s="10"/>
      <c r="I402" s="11"/>
      <c r="L402" s="23" t="str">
        <f>L$7</f>
        <v>Результаты испытаний и расчетов заносите только</v>
      </c>
    </row>
    <row r="403" spans="1:12" ht="18.75">
      <c r="A403" s="26" t="s">
        <v>29</v>
      </c>
      <c r="B403" s="22">
        <f>ПротоколыИспытаний!B403</f>
        <v>0</v>
      </c>
      <c r="C403" s="20"/>
      <c r="D403" s="26" t="s">
        <v>29</v>
      </c>
      <c r="E403" s="22">
        <f>ПротоколыИспытаний!E403</f>
        <v>0</v>
      </c>
      <c r="F403" s="20"/>
      <c r="G403" s="7"/>
      <c r="H403" s="10"/>
      <c r="I403" s="11"/>
      <c r="L403" s="23" t="str">
        <f>L$8</f>
        <v>в ячейки на листе "ПротоколыИспытаний"</v>
      </c>
    </row>
    <row r="404" spans="1:12" ht="19.5" thickBot="1">
      <c r="A404" s="18" t="s">
        <v>5</v>
      </c>
      <c r="B404" s="34">
        <f>B405*B405</f>
        <v>1</v>
      </c>
      <c r="C404" s="34">
        <f t="shared" ref="C404:E404" si="66">C405*C405</f>
        <v>4</v>
      </c>
      <c r="D404" s="34">
        <f t="shared" si="66"/>
        <v>9</v>
      </c>
      <c r="E404" s="34">
        <f t="shared" si="66"/>
        <v>16</v>
      </c>
      <c r="F404" s="20"/>
      <c r="G404" s="20"/>
      <c r="H404" s="10"/>
      <c r="L404" s="23">
        <f>L$9</f>
        <v>0</v>
      </c>
    </row>
    <row r="405" spans="1:12" ht="20.25" thickTop="1" thickBot="1">
      <c r="A405" s="30" t="s">
        <v>6</v>
      </c>
      <c r="B405" s="31">
        <v>1</v>
      </c>
      <c r="C405" s="31">
        <v>2</v>
      </c>
      <c r="D405" s="31">
        <v>3</v>
      </c>
      <c r="E405" s="32">
        <v>4</v>
      </c>
      <c r="F405" s="44"/>
      <c r="G405" s="20"/>
      <c r="H405" s="10"/>
      <c r="L405" s="23">
        <f>L$10</f>
        <v>0</v>
      </c>
    </row>
    <row r="406" spans="1:12" ht="20.25" thickTop="1" thickBot="1">
      <c r="A406" s="33" t="s">
        <v>7</v>
      </c>
      <c r="B406" s="22">
        <f>ПротоколыИспытаний!B406</f>
        <v>0</v>
      </c>
      <c r="C406" s="22">
        <f>ПротоколыИспытаний!C406</f>
        <v>0</v>
      </c>
      <c r="D406" s="22">
        <f>ПротоколыИспытаний!D406</f>
        <v>0</v>
      </c>
      <c r="E406" s="22">
        <f>ПротоколыИспытаний!E406</f>
        <v>0</v>
      </c>
      <c r="F406" s="45">
        <f>SUM(B406:E406)</f>
        <v>0</v>
      </c>
      <c r="G406" s="40"/>
      <c r="H406" s="10"/>
      <c r="L406" s="23">
        <f>L$11</f>
        <v>0</v>
      </c>
    </row>
    <row r="407" spans="1:12" ht="20.25" thickTop="1" thickBot="1">
      <c r="A407" s="19" t="s">
        <v>8</v>
      </c>
      <c r="B407" s="58">
        <f>IF($F406=0,0,B406/$F406)</f>
        <v>0</v>
      </c>
      <c r="C407" s="58">
        <f t="shared" ref="C407:E407" si="67">IF($F406=0,0,C406/$F406)</f>
        <v>0</v>
      </c>
      <c r="D407" s="58">
        <f t="shared" si="67"/>
        <v>0</v>
      </c>
      <c r="E407" s="58">
        <f t="shared" si="67"/>
        <v>0</v>
      </c>
      <c r="F407" s="41"/>
      <c r="G407" s="20"/>
      <c r="H407" s="10"/>
      <c r="L407" s="23">
        <f>L$12</f>
        <v>0</v>
      </c>
    </row>
    <row r="408" spans="1:12" ht="20.25" thickTop="1" thickBot="1">
      <c r="A408" s="52" t="s">
        <v>9</v>
      </c>
      <c r="B408" s="53">
        <v>0.5</v>
      </c>
      <c r="C408" s="53">
        <v>0.25</v>
      </c>
      <c r="D408" s="53">
        <v>0.125</v>
      </c>
      <c r="E408" s="54">
        <v>0.125</v>
      </c>
      <c r="F408" s="20"/>
      <c r="G408" s="20"/>
      <c r="H408" s="10"/>
      <c r="L408" s="23">
        <f>L$13</f>
        <v>0</v>
      </c>
    </row>
    <row r="409" spans="1:12" ht="19.5" thickTop="1">
      <c r="A409" s="22" t="s">
        <v>11</v>
      </c>
      <c r="B409" s="46">
        <f>SUMPRODUCT(B405:E405,B408:E408)</f>
        <v>1.875</v>
      </c>
      <c r="C409" s="64" t="str">
        <f>[1]ПротоколыИспытаний!E409</f>
        <v>?</v>
      </c>
      <c r="D409" s="65" t="s">
        <v>89</v>
      </c>
      <c r="E409" s="46">
        <f>SUMPRODUCT(B405:E405,B407:E407)</f>
        <v>0</v>
      </c>
      <c r="F409" s="20"/>
      <c r="G409" s="20"/>
      <c r="H409" s="10"/>
      <c r="L409" s="23">
        <f>L$14</f>
        <v>0</v>
      </c>
    </row>
    <row r="410" spans="1:12" ht="18.75">
      <c r="A410" s="22" t="s">
        <v>13</v>
      </c>
      <c r="B410" s="46">
        <f>SUMPRODUCT(B404:E404,B408:E408)-B409*B409</f>
        <v>1.109375</v>
      </c>
      <c r="C410" s="64" t="str">
        <f>[1]ПротоколыИспытаний!E410</f>
        <v>?</v>
      </c>
      <c r="D410" s="65" t="s">
        <v>90</v>
      </c>
      <c r="E410" s="46">
        <f>SUMPRODUCT(B404:E404,B407:E407)-E409*E409</f>
        <v>0</v>
      </c>
      <c r="F410" s="20" t="s">
        <v>18</v>
      </c>
      <c r="G410" s="20">
        <f>E410*F406/(F406-1)</f>
        <v>0</v>
      </c>
      <c r="H410" s="10" t="str">
        <f>[1]ПротоколыИспытаний!G410</f>
        <v>?</v>
      </c>
      <c r="L410" s="23">
        <f>L$15</f>
        <v>0</v>
      </c>
    </row>
    <row r="411" spans="1:12" ht="18.75">
      <c r="A411" s="22" t="s">
        <v>15</v>
      </c>
      <c r="B411" s="46">
        <f>SQRT(B410)</f>
        <v>1.0532687216470449</v>
      </c>
      <c r="C411" s="64" t="str">
        <f>[1]ПротоколыИспытаний!E411</f>
        <v>?</v>
      </c>
      <c r="D411" s="65" t="s">
        <v>91</v>
      </c>
      <c r="E411" s="46">
        <f>SQRT(E410)</f>
        <v>0</v>
      </c>
      <c r="F411" s="20"/>
      <c r="G411" s="20"/>
      <c r="H411" s="10"/>
      <c r="L411" s="23">
        <f>L$16</f>
        <v>0</v>
      </c>
    </row>
    <row r="412" spans="1:12" ht="18.75">
      <c r="A412" s="22"/>
      <c r="B412" s="20"/>
      <c r="C412" s="20"/>
      <c r="D412" s="20"/>
      <c r="E412" s="20"/>
      <c r="F412" s="20"/>
      <c r="G412" s="20"/>
      <c r="H412" s="10"/>
      <c r="L412" s="23">
        <f t="shared" ref="L412:L413" si="68">L394</f>
        <v>0</v>
      </c>
    </row>
    <row r="413" spans="1:12" ht="18.75">
      <c r="A413" s="5"/>
      <c r="B413" s="7"/>
      <c r="C413" s="7"/>
      <c r="D413" s="7"/>
      <c r="E413" s="7"/>
      <c r="F413" s="7"/>
      <c r="G413" s="7"/>
      <c r="H413" s="10"/>
      <c r="L413" s="23">
        <f t="shared" si="68"/>
        <v>0</v>
      </c>
    </row>
    <row r="415" spans="1:12" ht="18.75">
      <c r="A415" s="15" t="str">
        <f>'Название и список группы'!A24</f>
        <v>Шершнев</v>
      </c>
      <c r="B415" s="67" t="str">
        <f>'Название и список группы'!B24</f>
        <v>Алексей Алексеевич</v>
      </c>
      <c r="C415" s="67"/>
      <c r="D415" s="67"/>
      <c r="E415" s="67"/>
      <c r="F415" s="67"/>
      <c r="G415" s="67"/>
      <c r="H415" s="67"/>
      <c r="I415" s="67"/>
      <c r="J415" s="67"/>
      <c r="L415" s="60" t="str">
        <f>L$1</f>
        <v>Поля изменять только на листе "ПротоколыИспытаний"</v>
      </c>
    </row>
    <row r="416" spans="1:12">
      <c r="A416" s="18"/>
      <c r="B416" s="7" t="s">
        <v>20</v>
      </c>
      <c r="C416" s="21"/>
      <c r="D416" s="18"/>
      <c r="E416" s="7" t="s">
        <v>20</v>
      </c>
      <c r="F416" s="21"/>
      <c r="G416" s="8"/>
      <c r="H416" s="2"/>
      <c r="I416" s="2"/>
      <c r="J416" s="3" t="s">
        <v>0</v>
      </c>
      <c r="L416" s="23" t="str">
        <f>L$2</f>
        <v>5 серий бросков монеты</v>
      </c>
    </row>
    <row r="417" spans="1:12" ht="18.75">
      <c r="A417" s="25" t="s">
        <v>21</v>
      </c>
      <c r="B417" s="22">
        <f>ПротоколыИспытаний!B417</f>
        <v>0</v>
      </c>
      <c r="C417" s="20"/>
      <c r="D417" s="25" t="s">
        <v>21</v>
      </c>
      <c r="E417" s="22">
        <f>ПротоколыИспытаний!E417</f>
        <v>0</v>
      </c>
      <c r="F417" s="20"/>
      <c r="G417" s="7"/>
      <c r="H417" s="10"/>
      <c r="I417" s="10"/>
      <c r="J417" s="24">
        <f>IF(SUM(B417:B421)&gt;0,1,10^(-5))</f>
        <v>1.0000000000000001E-5</v>
      </c>
      <c r="L417" s="23" t="str">
        <f>L$3</f>
        <v>X — число бросков в серии из не более 4 бросков,</v>
      </c>
    </row>
    <row r="418" spans="1:12" ht="18.75">
      <c r="A418" s="25" t="s">
        <v>23</v>
      </c>
      <c r="B418" s="22">
        <f>ПротоколыИспытаний!B418</f>
        <v>0</v>
      </c>
      <c r="C418" s="20"/>
      <c r="D418" s="25" t="s">
        <v>23</v>
      </c>
      <c r="E418" s="22">
        <f>ПротоколыИспытаний!E418</f>
        <v>0</v>
      </c>
      <c r="F418" s="20"/>
      <c r="G418" s="7"/>
      <c r="H418" s="10"/>
      <c r="I418" s="10"/>
      <c r="L418" s="23" t="str">
        <f>L$4</f>
        <v>серия прекращается либо после 4-го броска,</v>
      </c>
    </row>
    <row r="419" spans="1:12" ht="18.75">
      <c r="A419" s="25" t="s">
        <v>25</v>
      </c>
      <c r="B419" s="22">
        <f>ПротоколыИспытаний!B419</f>
        <v>0</v>
      </c>
      <c r="C419" s="20"/>
      <c r="D419" s="25" t="s">
        <v>25</v>
      </c>
      <c r="E419" s="22">
        <f>ПротоколыИспытаний!E419</f>
        <v>0</v>
      </c>
      <c r="F419" s="20"/>
      <c r="G419" s="7"/>
      <c r="H419" s="10"/>
      <c r="I419" s="10"/>
      <c r="L419" s="23">
        <f>L$6</f>
        <v>0</v>
      </c>
    </row>
    <row r="420" spans="1:12" ht="18.75">
      <c r="A420" s="25" t="s">
        <v>27</v>
      </c>
      <c r="B420" s="22">
        <f>ПротоколыИспытаний!B420</f>
        <v>0</v>
      </c>
      <c r="C420" s="20"/>
      <c r="D420" s="25" t="s">
        <v>27</v>
      </c>
      <c r="E420" s="22">
        <f>ПротоколыИспытаний!E420</f>
        <v>0</v>
      </c>
      <c r="F420" s="20"/>
      <c r="G420" s="7"/>
      <c r="H420" s="10"/>
      <c r="I420" s="11"/>
      <c r="L420" s="23" t="str">
        <f>L$7</f>
        <v>Результаты испытаний и расчетов заносите только</v>
      </c>
    </row>
    <row r="421" spans="1:12" ht="18.75">
      <c r="A421" s="26" t="s">
        <v>29</v>
      </c>
      <c r="B421" s="22">
        <f>ПротоколыИспытаний!B421</f>
        <v>0</v>
      </c>
      <c r="C421" s="20"/>
      <c r="D421" s="26" t="s">
        <v>29</v>
      </c>
      <c r="E421" s="22">
        <f>ПротоколыИспытаний!E421</f>
        <v>0</v>
      </c>
      <c r="F421" s="20"/>
      <c r="G421" s="7"/>
      <c r="H421" s="10"/>
      <c r="I421" s="11"/>
      <c r="L421" s="23" t="str">
        <f>L$8</f>
        <v>в ячейки на листе "ПротоколыИспытаний"</v>
      </c>
    </row>
    <row r="422" spans="1:12" ht="19.5" thickBot="1">
      <c r="A422" s="18" t="s">
        <v>5</v>
      </c>
      <c r="B422" s="34">
        <f>B423*B423</f>
        <v>1</v>
      </c>
      <c r="C422" s="34">
        <f t="shared" ref="C422:E422" si="69">C423*C423</f>
        <v>4</v>
      </c>
      <c r="D422" s="34">
        <f t="shared" si="69"/>
        <v>9</v>
      </c>
      <c r="E422" s="34">
        <f t="shared" si="69"/>
        <v>16</v>
      </c>
      <c r="F422" s="20"/>
      <c r="G422" s="20"/>
      <c r="H422" s="10"/>
      <c r="L422" s="23">
        <f>L$9</f>
        <v>0</v>
      </c>
    </row>
    <row r="423" spans="1:12" ht="20.25" thickTop="1" thickBot="1">
      <c r="A423" s="30" t="s">
        <v>6</v>
      </c>
      <c r="B423" s="31">
        <v>1</v>
      </c>
      <c r="C423" s="31">
        <v>2</v>
      </c>
      <c r="D423" s="31">
        <v>3</v>
      </c>
      <c r="E423" s="32">
        <v>4</v>
      </c>
      <c r="F423" s="44"/>
      <c r="G423" s="20"/>
      <c r="H423" s="10"/>
      <c r="L423" s="23">
        <f>L$10</f>
        <v>0</v>
      </c>
    </row>
    <row r="424" spans="1:12" ht="20.25" thickTop="1" thickBot="1">
      <c r="A424" s="33" t="s">
        <v>7</v>
      </c>
      <c r="B424" s="22">
        <f>ПротоколыИспытаний!B424</f>
        <v>0</v>
      </c>
      <c r="C424" s="22">
        <f>ПротоколыИспытаний!C424</f>
        <v>0</v>
      </c>
      <c r="D424" s="22">
        <f>ПротоколыИспытаний!D424</f>
        <v>0</v>
      </c>
      <c r="E424" s="22">
        <f>ПротоколыИспытаний!E424</f>
        <v>0</v>
      </c>
      <c r="F424" s="45">
        <f>SUM(B424:E424)</f>
        <v>0</v>
      </c>
      <c r="G424" s="40"/>
      <c r="H424" s="10"/>
      <c r="L424" s="23">
        <f>L$11</f>
        <v>0</v>
      </c>
    </row>
    <row r="425" spans="1:12" ht="20.25" thickTop="1" thickBot="1">
      <c r="A425" s="19" t="s">
        <v>8</v>
      </c>
      <c r="B425" s="58">
        <f>IF($F424=0,0,B424/$F424)</f>
        <v>0</v>
      </c>
      <c r="C425" s="58">
        <f t="shared" ref="C425:E425" si="70">IF($F424=0,0,C424/$F424)</f>
        <v>0</v>
      </c>
      <c r="D425" s="58">
        <f t="shared" si="70"/>
        <v>0</v>
      </c>
      <c r="E425" s="58">
        <f t="shared" si="70"/>
        <v>0</v>
      </c>
      <c r="F425" s="41"/>
      <c r="G425" s="20"/>
      <c r="H425" s="10"/>
      <c r="L425" s="23">
        <f>L$12</f>
        <v>0</v>
      </c>
    </row>
    <row r="426" spans="1:12" ht="20.25" thickTop="1" thickBot="1">
      <c r="A426" s="52" t="s">
        <v>9</v>
      </c>
      <c r="B426" s="53">
        <v>0.5</v>
      </c>
      <c r="C426" s="53">
        <v>0.25</v>
      </c>
      <c r="D426" s="53">
        <v>0.125</v>
      </c>
      <c r="E426" s="54">
        <v>0.125</v>
      </c>
      <c r="F426" s="20"/>
      <c r="G426" s="20"/>
      <c r="H426" s="10"/>
      <c r="L426" s="23">
        <f>L$13</f>
        <v>0</v>
      </c>
    </row>
    <row r="427" spans="1:12" ht="19.5" thickTop="1">
      <c r="A427" s="22" t="s">
        <v>11</v>
      </c>
      <c r="B427" s="46">
        <f>SUMPRODUCT(B423:E423,B426:E426)</f>
        <v>1.875</v>
      </c>
      <c r="C427" s="64" t="str">
        <f>[1]ПротоколыИспытаний!E427</f>
        <v>?</v>
      </c>
      <c r="D427" s="65" t="s">
        <v>89</v>
      </c>
      <c r="E427" s="46">
        <f>SUMPRODUCT(B423:E423,B425:E425)</f>
        <v>0</v>
      </c>
      <c r="F427" s="20"/>
      <c r="G427" s="20"/>
      <c r="H427" s="10"/>
      <c r="L427" s="23">
        <f>L$14</f>
        <v>0</v>
      </c>
    </row>
    <row r="428" spans="1:12" ht="18.75">
      <c r="A428" s="22" t="s">
        <v>13</v>
      </c>
      <c r="B428" s="46">
        <f>SUMPRODUCT(B422:E422,B426:E426)-B427*B427</f>
        <v>1.109375</v>
      </c>
      <c r="C428" s="64" t="str">
        <f>[1]ПротоколыИспытаний!E428</f>
        <v>?</v>
      </c>
      <c r="D428" s="65" t="s">
        <v>90</v>
      </c>
      <c r="E428" s="46">
        <f>SUMPRODUCT(B422:E422,B425:E425)-E427*E427</f>
        <v>0</v>
      </c>
      <c r="F428" s="20" t="s">
        <v>18</v>
      </c>
      <c r="G428" s="20">
        <f>E428*F424/(F424-1)</f>
        <v>0</v>
      </c>
      <c r="H428" s="10" t="str">
        <f>[1]ПротоколыИспытаний!G428</f>
        <v>?</v>
      </c>
      <c r="L428" s="23">
        <f>L$15</f>
        <v>0</v>
      </c>
    </row>
    <row r="429" spans="1:12" ht="18.75">
      <c r="A429" s="22" t="s">
        <v>15</v>
      </c>
      <c r="B429" s="46">
        <f>SQRT(B428)</f>
        <v>1.0532687216470449</v>
      </c>
      <c r="C429" s="64" t="str">
        <f>[1]ПротоколыИспытаний!E429</f>
        <v>?</v>
      </c>
      <c r="D429" s="65" t="s">
        <v>91</v>
      </c>
      <c r="E429" s="46">
        <f>SQRT(E428)</f>
        <v>0</v>
      </c>
      <c r="F429" s="20"/>
      <c r="G429" s="20"/>
      <c r="H429" s="10"/>
      <c r="L429" s="23">
        <f>L$16</f>
        <v>0</v>
      </c>
    </row>
    <row r="430" spans="1:12" ht="18.75">
      <c r="A430" s="22"/>
      <c r="B430" s="20"/>
      <c r="C430" s="20"/>
      <c r="D430" s="20"/>
      <c r="E430" s="20"/>
      <c r="F430" s="20"/>
      <c r="G430" s="20"/>
      <c r="H430" s="10"/>
      <c r="L430" s="23">
        <f t="shared" ref="L430:L431" si="71">L412</f>
        <v>0</v>
      </c>
    </row>
    <row r="431" spans="1:12" ht="18.75">
      <c r="A431" s="5"/>
      <c r="B431" s="7"/>
      <c r="C431" s="7"/>
      <c r="D431" s="7"/>
      <c r="E431" s="7"/>
      <c r="F431" s="7"/>
      <c r="G431" s="7"/>
      <c r="H431" s="10"/>
      <c r="L431" s="23">
        <f t="shared" si="71"/>
        <v>0</v>
      </c>
    </row>
    <row r="433" spans="1:12" ht="18.75">
      <c r="A433" s="15" t="str">
        <f>'Название и список группы'!A25</f>
        <v>24</v>
      </c>
      <c r="B433" s="67">
        <f>'Название и список группы'!B25</f>
        <v>0</v>
      </c>
      <c r="C433" s="67"/>
      <c r="D433" s="67"/>
      <c r="E433" s="67"/>
      <c r="F433" s="67"/>
      <c r="G433" s="67"/>
      <c r="H433" s="67"/>
      <c r="I433" s="67"/>
      <c r="J433" s="67"/>
      <c r="L433" s="60" t="str">
        <f>L$1</f>
        <v>Поля изменять только на листе "ПротоколыИспытаний"</v>
      </c>
    </row>
    <row r="434" spans="1:12">
      <c r="A434" s="18"/>
      <c r="B434" s="7" t="s">
        <v>20</v>
      </c>
      <c r="C434" s="21"/>
      <c r="D434" s="18"/>
      <c r="E434" s="7" t="s">
        <v>20</v>
      </c>
      <c r="F434" s="21"/>
      <c r="G434" s="8"/>
      <c r="H434" s="2"/>
      <c r="I434" s="2"/>
      <c r="J434" s="3" t="s">
        <v>0</v>
      </c>
      <c r="L434" s="23" t="str">
        <f>L$2</f>
        <v>5 серий бросков монеты</v>
      </c>
    </row>
    <row r="435" spans="1:12" ht="18.75">
      <c r="A435" s="25" t="s">
        <v>21</v>
      </c>
      <c r="B435" s="22">
        <f>ПротоколыИспытаний!B435</f>
        <v>0</v>
      </c>
      <c r="C435" s="20"/>
      <c r="D435" s="25" t="s">
        <v>21</v>
      </c>
      <c r="E435" s="22">
        <f>ПротоколыИспытаний!E435</f>
        <v>0</v>
      </c>
      <c r="F435" s="20"/>
      <c r="G435" s="7"/>
      <c r="H435" s="10"/>
      <c r="I435" s="10"/>
      <c r="J435" s="24">
        <f>IF(SUM(B435:B439)&gt;0,1,10^(-5))</f>
        <v>1.0000000000000001E-5</v>
      </c>
      <c r="L435" s="23" t="str">
        <f>L$3</f>
        <v>X — число бросков в серии из не более 4 бросков,</v>
      </c>
    </row>
    <row r="436" spans="1:12" ht="18.75">
      <c r="A436" s="25" t="s">
        <v>23</v>
      </c>
      <c r="B436" s="22">
        <f>ПротоколыИспытаний!B436</f>
        <v>0</v>
      </c>
      <c r="C436" s="20"/>
      <c r="D436" s="25" t="s">
        <v>23</v>
      </c>
      <c r="E436" s="22">
        <f>ПротоколыИспытаний!E436</f>
        <v>0</v>
      </c>
      <c r="F436" s="20"/>
      <c r="G436" s="7"/>
      <c r="H436" s="10"/>
      <c r="I436" s="10"/>
      <c r="L436" s="23" t="str">
        <f>L$4</f>
        <v>серия прекращается либо после 4-го броска,</v>
      </c>
    </row>
    <row r="437" spans="1:12" ht="18.75">
      <c r="A437" s="25" t="s">
        <v>25</v>
      </c>
      <c r="B437" s="22">
        <f>ПротоколыИспытаний!B437</f>
        <v>0</v>
      </c>
      <c r="C437" s="20"/>
      <c r="D437" s="25" t="s">
        <v>25</v>
      </c>
      <c r="E437" s="22">
        <f>ПротоколыИспытаний!E437</f>
        <v>0</v>
      </c>
      <c r="F437" s="20"/>
      <c r="G437" s="7"/>
      <c r="H437" s="10"/>
      <c r="I437" s="10"/>
      <c r="L437" s="23">
        <f>L$6</f>
        <v>0</v>
      </c>
    </row>
    <row r="438" spans="1:12" ht="18.75">
      <c r="A438" s="25" t="s">
        <v>27</v>
      </c>
      <c r="B438" s="22">
        <f>ПротоколыИспытаний!B438</f>
        <v>0</v>
      </c>
      <c r="C438" s="20"/>
      <c r="D438" s="25" t="s">
        <v>27</v>
      </c>
      <c r="E438" s="22">
        <f>ПротоколыИспытаний!E438</f>
        <v>0</v>
      </c>
      <c r="F438" s="20"/>
      <c r="G438" s="7"/>
      <c r="H438" s="10"/>
      <c r="I438" s="11"/>
      <c r="L438" s="23" t="str">
        <f>L$7</f>
        <v>Результаты испытаний и расчетов заносите только</v>
      </c>
    </row>
    <row r="439" spans="1:12" ht="18.75">
      <c r="A439" s="26" t="s">
        <v>29</v>
      </c>
      <c r="B439" s="22">
        <f>ПротоколыИспытаний!B439</f>
        <v>0</v>
      </c>
      <c r="C439" s="20"/>
      <c r="D439" s="26" t="s">
        <v>29</v>
      </c>
      <c r="E439" s="22">
        <f>ПротоколыИспытаний!E439</f>
        <v>0</v>
      </c>
      <c r="F439" s="20"/>
      <c r="G439" s="7"/>
      <c r="H439" s="10"/>
      <c r="I439" s="11"/>
      <c r="L439" s="23" t="str">
        <f>L$8</f>
        <v>в ячейки на листе "ПротоколыИспытаний"</v>
      </c>
    </row>
    <row r="440" spans="1:12" ht="19.5" thickBot="1">
      <c r="A440" s="18" t="s">
        <v>5</v>
      </c>
      <c r="B440" s="34">
        <f>B441*B441</f>
        <v>1</v>
      </c>
      <c r="C440" s="34">
        <f t="shared" ref="C440:E440" si="72">C441*C441</f>
        <v>4</v>
      </c>
      <c r="D440" s="34">
        <f t="shared" si="72"/>
        <v>9</v>
      </c>
      <c r="E440" s="34">
        <f t="shared" si="72"/>
        <v>16</v>
      </c>
      <c r="F440" s="20"/>
      <c r="G440" s="20"/>
      <c r="H440" s="10"/>
      <c r="L440" s="23">
        <f>L$9</f>
        <v>0</v>
      </c>
    </row>
    <row r="441" spans="1:12" ht="20.25" thickTop="1" thickBot="1">
      <c r="A441" s="30" t="s">
        <v>6</v>
      </c>
      <c r="B441" s="31">
        <v>1</v>
      </c>
      <c r="C441" s="31">
        <v>2</v>
      </c>
      <c r="D441" s="31">
        <v>3</v>
      </c>
      <c r="E441" s="32">
        <v>4</v>
      </c>
      <c r="F441" s="44"/>
      <c r="G441" s="20"/>
      <c r="H441" s="10"/>
      <c r="L441" s="23">
        <f>L$10</f>
        <v>0</v>
      </c>
    </row>
    <row r="442" spans="1:12" ht="20.25" thickTop="1" thickBot="1">
      <c r="A442" s="33" t="s">
        <v>7</v>
      </c>
      <c r="B442" s="22">
        <f>ПротоколыИспытаний!B442</f>
        <v>0</v>
      </c>
      <c r="C442" s="22">
        <f>ПротоколыИспытаний!C442</f>
        <v>0</v>
      </c>
      <c r="D442" s="22">
        <f>ПротоколыИспытаний!D442</f>
        <v>0</v>
      </c>
      <c r="E442" s="22">
        <f>ПротоколыИспытаний!E442</f>
        <v>0</v>
      </c>
      <c r="F442" s="45">
        <f>SUM(B442:E442)</f>
        <v>0</v>
      </c>
      <c r="G442" s="40"/>
      <c r="H442" s="10"/>
      <c r="L442" s="23">
        <f>L$11</f>
        <v>0</v>
      </c>
    </row>
    <row r="443" spans="1:12" ht="20.25" thickTop="1" thickBot="1">
      <c r="A443" s="19" t="s">
        <v>8</v>
      </c>
      <c r="B443" s="58">
        <f>IF($F442=0,0,B442/$F442)</f>
        <v>0</v>
      </c>
      <c r="C443" s="58">
        <f t="shared" ref="C443:E443" si="73">IF($F442=0,0,C442/$F442)</f>
        <v>0</v>
      </c>
      <c r="D443" s="58">
        <f t="shared" si="73"/>
        <v>0</v>
      </c>
      <c r="E443" s="58">
        <f t="shared" si="73"/>
        <v>0</v>
      </c>
      <c r="F443" s="41"/>
      <c r="G443" s="20"/>
      <c r="H443" s="10"/>
      <c r="L443" s="23">
        <f>L$12</f>
        <v>0</v>
      </c>
    </row>
    <row r="444" spans="1:12" ht="20.25" thickTop="1" thickBot="1">
      <c r="A444" s="52" t="s">
        <v>9</v>
      </c>
      <c r="B444" s="53">
        <v>0.5</v>
      </c>
      <c r="C444" s="53">
        <v>0.25</v>
      </c>
      <c r="D444" s="53">
        <v>0.125</v>
      </c>
      <c r="E444" s="54">
        <v>0.125</v>
      </c>
      <c r="F444" s="20"/>
      <c r="G444" s="20"/>
      <c r="H444" s="10"/>
      <c r="L444" s="23">
        <f>L$13</f>
        <v>0</v>
      </c>
    </row>
    <row r="445" spans="1:12" ht="19.5" thickTop="1">
      <c r="A445" s="22" t="s">
        <v>11</v>
      </c>
      <c r="B445" s="46">
        <f>SUMPRODUCT(B441:E441,B444:E444)</f>
        <v>1.875</v>
      </c>
      <c r="C445" s="64" t="str">
        <f>[1]ПротоколыИспытаний!E445</f>
        <v>?</v>
      </c>
      <c r="D445" s="65" t="s">
        <v>89</v>
      </c>
      <c r="E445" s="46">
        <f>SUMPRODUCT(B441:E441,B443:E443)</f>
        <v>0</v>
      </c>
      <c r="F445" s="20"/>
      <c r="G445" s="20"/>
      <c r="H445" s="10"/>
      <c r="L445" s="23">
        <f>L$14</f>
        <v>0</v>
      </c>
    </row>
    <row r="446" spans="1:12" ht="18.75">
      <c r="A446" s="22" t="s">
        <v>13</v>
      </c>
      <c r="B446" s="46">
        <f>SUMPRODUCT(B440:E440,B444:E444)-B445*B445</f>
        <v>1.109375</v>
      </c>
      <c r="C446" s="64" t="str">
        <f>[1]ПротоколыИспытаний!E446</f>
        <v>?</v>
      </c>
      <c r="D446" s="65" t="s">
        <v>90</v>
      </c>
      <c r="E446" s="46">
        <f>SUMPRODUCT(B440:E440,B443:E443)-E445*E445</f>
        <v>0</v>
      </c>
      <c r="F446" s="20" t="s">
        <v>18</v>
      </c>
      <c r="G446" s="20">
        <f>E446*F442/(F442-1)</f>
        <v>0</v>
      </c>
      <c r="H446" s="10" t="str">
        <f>[1]ПротоколыИспытаний!G446</f>
        <v>?</v>
      </c>
      <c r="L446" s="23">
        <f>L$15</f>
        <v>0</v>
      </c>
    </row>
    <row r="447" spans="1:12" ht="18.75">
      <c r="A447" s="22" t="s">
        <v>15</v>
      </c>
      <c r="B447" s="46">
        <f>SQRT(B446)</f>
        <v>1.0532687216470449</v>
      </c>
      <c r="C447" s="64" t="str">
        <f>[1]ПротоколыИспытаний!E447</f>
        <v>?</v>
      </c>
      <c r="D447" s="65" t="s">
        <v>91</v>
      </c>
      <c r="E447" s="46">
        <f>SQRT(E446)</f>
        <v>0</v>
      </c>
      <c r="F447" s="20"/>
      <c r="G447" s="20"/>
      <c r="H447" s="10"/>
      <c r="L447" s="23">
        <f>L$16</f>
        <v>0</v>
      </c>
    </row>
    <row r="448" spans="1:12" ht="18.75">
      <c r="A448" s="22"/>
      <c r="B448" s="20"/>
      <c r="C448" s="20"/>
      <c r="D448" s="20"/>
      <c r="E448" s="20"/>
      <c r="F448" s="20"/>
      <c r="G448" s="20"/>
      <c r="H448" s="10"/>
      <c r="L448" s="23">
        <f t="shared" ref="L448:L449" si="74">L430</f>
        <v>0</v>
      </c>
    </row>
    <row r="449" spans="1:12" ht="18.75">
      <c r="A449" s="5"/>
      <c r="B449" s="7"/>
      <c r="C449" s="7"/>
      <c r="D449" s="7"/>
      <c r="E449" s="7"/>
      <c r="F449" s="7"/>
      <c r="G449" s="7"/>
      <c r="H449" s="10"/>
      <c r="L449" s="23">
        <f t="shared" si="74"/>
        <v>0</v>
      </c>
    </row>
    <row r="451" spans="1:12" ht="18.75">
      <c r="A451" s="15">
        <f>'Название и список группы'!A26</f>
        <v>25</v>
      </c>
      <c r="B451" s="67">
        <f>'Название и список группы'!B26</f>
        <v>0</v>
      </c>
      <c r="C451" s="67"/>
      <c r="D451" s="67"/>
      <c r="E451" s="67"/>
      <c r="F451" s="67"/>
      <c r="G451" s="67"/>
      <c r="H451" s="67"/>
      <c r="I451" s="67"/>
      <c r="J451" s="67"/>
      <c r="L451" s="60" t="str">
        <f>L$1</f>
        <v>Поля изменять только на листе "ПротоколыИспытаний"</v>
      </c>
    </row>
    <row r="452" spans="1:12">
      <c r="A452" s="18"/>
      <c r="B452" s="7" t="s">
        <v>20</v>
      </c>
      <c r="C452" s="21"/>
      <c r="D452" s="18"/>
      <c r="E452" s="7" t="s">
        <v>20</v>
      </c>
      <c r="F452" s="21"/>
      <c r="G452" s="8"/>
      <c r="H452" s="2"/>
      <c r="I452" s="2"/>
      <c r="J452" s="3" t="s">
        <v>0</v>
      </c>
      <c r="L452" s="23" t="str">
        <f>L$2</f>
        <v>5 серий бросков монеты</v>
      </c>
    </row>
    <row r="453" spans="1:12" ht="18.75">
      <c r="A453" s="25" t="s">
        <v>21</v>
      </c>
      <c r="B453" s="22">
        <f>ПротоколыИспытаний!B453</f>
        <v>0</v>
      </c>
      <c r="C453" s="20"/>
      <c r="D453" s="25" t="s">
        <v>21</v>
      </c>
      <c r="E453" s="22">
        <f>ПротоколыИспытаний!E453</f>
        <v>0</v>
      </c>
      <c r="F453" s="20"/>
      <c r="G453" s="7"/>
      <c r="H453" s="10"/>
      <c r="I453" s="10"/>
      <c r="J453" s="24">
        <f>IF(SUM(B453:B457)&gt;0,1,10^(-5))</f>
        <v>1.0000000000000001E-5</v>
      </c>
      <c r="L453" s="23" t="str">
        <f>L$3</f>
        <v>X — число бросков в серии из не более 4 бросков,</v>
      </c>
    </row>
    <row r="454" spans="1:12" ht="18.75">
      <c r="A454" s="25" t="s">
        <v>23</v>
      </c>
      <c r="B454" s="22">
        <f>ПротоколыИспытаний!B454</f>
        <v>0</v>
      </c>
      <c r="C454" s="20"/>
      <c r="D454" s="25" t="s">
        <v>23</v>
      </c>
      <c r="E454" s="22">
        <f>ПротоколыИспытаний!E454</f>
        <v>0</v>
      </c>
      <c r="F454" s="20"/>
      <c r="G454" s="7"/>
      <c r="H454" s="10"/>
      <c r="I454" s="10"/>
      <c r="L454" s="23" t="str">
        <f>L$4</f>
        <v>серия прекращается либо после 4-го броска,</v>
      </c>
    </row>
    <row r="455" spans="1:12" ht="18.75">
      <c r="A455" s="25" t="s">
        <v>25</v>
      </c>
      <c r="B455" s="22">
        <f>ПротоколыИспытаний!B455</f>
        <v>0</v>
      </c>
      <c r="C455" s="20"/>
      <c r="D455" s="25" t="s">
        <v>25</v>
      </c>
      <c r="E455" s="22">
        <f>ПротоколыИспытаний!E455</f>
        <v>0</v>
      </c>
      <c r="F455" s="20"/>
      <c r="G455" s="7"/>
      <c r="H455" s="10"/>
      <c r="I455" s="10"/>
      <c r="L455" s="23">
        <f>L$6</f>
        <v>0</v>
      </c>
    </row>
    <row r="456" spans="1:12" ht="18.75">
      <c r="A456" s="25" t="s">
        <v>27</v>
      </c>
      <c r="B456" s="22">
        <f>ПротоколыИспытаний!B456</f>
        <v>0</v>
      </c>
      <c r="C456" s="20"/>
      <c r="D456" s="25" t="s">
        <v>27</v>
      </c>
      <c r="E456" s="22">
        <f>ПротоколыИспытаний!E456</f>
        <v>0</v>
      </c>
      <c r="F456" s="20"/>
      <c r="G456" s="7"/>
      <c r="H456" s="10"/>
      <c r="I456" s="11"/>
      <c r="L456" s="23" t="str">
        <f>L$7</f>
        <v>Результаты испытаний и расчетов заносите только</v>
      </c>
    </row>
    <row r="457" spans="1:12" ht="18.75">
      <c r="A457" s="26" t="s">
        <v>29</v>
      </c>
      <c r="B457" s="22">
        <f>ПротоколыИспытаний!B457</f>
        <v>0</v>
      </c>
      <c r="C457" s="20"/>
      <c r="D457" s="26" t="s">
        <v>29</v>
      </c>
      <c r="E457" s="22">
        <f>ПротоколыИспытаний!E457</f>
        <v>0</v>
      </c>
      <c r="F457" s="20"/>
      <c r="G457" s="7"/>
      <c r="H457" s="10"/>
      <c r="I457" s="11"/>
      <c r="L457" s="23" t="str">
        <f>L$8</f>
        <v>в ячейки на листе "ПротоколыИспытаний"</v>
      </c>
    </row>
    <row r="458" spans="1:12" ht="19.5" thickBot="1">
      <c r="A458" s="18" t="s">
        <v>5</v>
      </c>
      <c r="B458" s="34">
        <f>B459*B459</f>
        <v>1</v>
      </c>
      <c r="C458" s="34">
        <f t="shared" ref="C458:E458" si="75">C459*C459</f>
        <v>4</v>
      </c>
      <c r="D458" s="34">
        <f t="shared" si="75"/>
        <v>9</v>
      </c>
      <c r="E458" s="34">
        <f t="shared" si="75"/>
        <v>16</v>
      </c>
      <c r="F458" s="20"/>
      <c r="G458" s="20"/>
      <c r="H458" s="10"/>
      <c r="L458" s="23">
        <f>L$9</f>
        <v>0</v>
      </c>
    </row>
    <row r="459" spans="1:12" ht="20.25" thickTop="1" thickBot="1">
      <c r="A459" s="30" t="s">
        <v>6</v>
      </c>
      <c r="B459" s="31">
        <v>1</v>
      </c>
      <c r="C459" s="31">
        <v>2</v>
      </c>
      <c r="D459" s="31">
        <v>3</v>
      </c>
      <c r="E459" s="32">
        <v>4</v>
      </c>
      <c r="F459" s="44"/>
      <c r="G459" s="20"/>
      <c r="H459" s="10"/>
      <c r="L459" s="23">
        <f>L$10</f>
        <v>0</v>
      </c>
    </row>
    <row r="460" spans="1:12" ht="20.25" thickTop="1" thickBot="1">
      <c r="A460" s="33" t="s">
        <v>7</v>
      </c>
      <c r="B460" s="22">
        <f>ПротоколыИспытаний!B460</f>
        <v>0</v>
      </c>
      <c r="C460" s="22">
        <f>ПротоколыИспытаний!C460</f>
        <v>0</v>
      </c>
      <c r="D460" s="22">
        <f>ПротоколыИспытаний!D460</f>
        <v>0</v>
      </c>
      <c r="E460" s="22">
        <f>ПротоколыИспытаний!E460</f>
        <v>0</v>
      </c>
      <c r="F460" s="45">
        <f>SUM(B460:E460)</f>
        <v>0</v>
      </c>
      <c r="G460" s="40"/>
      <c r="H460" s="10"/>
      <c r="L460" s="23">
        <f>L$11</f>
        <v>0</v>
      </c>
    </row>
    <row r="461" spans="1:12" ht="20.25" thickTop="1" thickBot="1">
      <c r="A461" s="19" t="s">
        <v>8</v>
      </c>
      <c r="B461" s="58">
        <f>IF($F460=0,0,B460/$F460)</f>
        <v>0</v>
      </c>
      <c r="C461" s="58">
        <f t="shared" ref="C461:E461" si="76">IF($F460=0,0,C460/$F460)</f>
        <v>0</v>
      </c>
      <c r="D461" s="58">
        <f t="shared" si="76"/>
        <v>0</v>
      </c>
      <c r="E461" s="58">
        <f t="shared" si="76"/>
        <v>0</v>
      </c>
      <c r="F461" s="41"/>
      <c r="G461" s="20"/>
      <c r="H461" s="10"/>
      <c r="L461" s="23">
        <f>L$12</f>
        <v>0</v>
      </c>
    </row>
    <row r="462" spans="1:12" ht="20.25" thickTop="1" thickBot="1">
      <c r="A462" s="52" t="s">
        <v>9</v>
      </c>
      <c r="B462" s="53">
        <v>0.5</v>
      </c>
      <c r="C462" s="53">
        <v>0.25</v>
      </c>
      <c r="D462" s="53">
        <v>0.125</v>
      </c>
      <c r="E462" s="54">
        <v>0.125</v>
      </c>
      <c r="F462" s="20"/>
      <c r="G462" s="20"/>
      <c r="H462" s="10"/>
      <c r="L462" s="23">
        <f>L$13</f>
        <v>0</v>
      </c>
    </row>
    <row r="463" spans="1:12" ht="19.5" thickTop="1">
      <c r="A463" s="22" t="s">
        <v>11</v>
      </c>
      <c r="B463" s="46">
        <f>SUMPRODUCT(B459:E459,B462:E462)</f>
        <v>1.875</v>
      </c>
      <c r="C463" s="64" t="str">
        <f>[1]ПротоколыИспытаний!E463</f>
        <v>?</v>
      </c>
      <c r="D463" s="65" t="s">
        <v>89</v>
      </c>
      <c r="E463" s="46">
        <f>SUMPRODUCT(B459:E459,B461:E461)</f>
        <v>0</v>
      </c>
      <c r="F463" s="20"/>
      <c r="G463" s="20"/>
      <c r="H463" s="10"/>
      <c r="L463" s="23">
        <f>L$14</f>
        <v>0</v>
      </c>
    </row>
    <row r="464" spans="1:12" ht="18.75">
      <c r="A464" s="22" t="s">
        <v>13</v>
      </c>
      <c r="B464" s="46">
        <f>SUMPRODUCT(B458:E458,B462:E462)-B463*B463</f>
        <v>1.109375</v>
      </c>
      <c r="C464" s="64" t="str">
        <f>[1]ПротоколыИспытаний!E464</f>
        <v>?</v>
      </c>
      <c r="D464" s="65" t="s">
        <v>90</v>
      </c>
      <c r="E464" s="46">
        <f>SUMPRODUCT(B458:E458,B461:E461)-E463*E463</f>
        <v>0</v>
      </c>
      <c r="F464" s="20" t="s">
        <v>18</v>
      </c>
      <c r="G464" s="20">
        <f>E464*F460/(F460-1)</f>
        <v>0</v>
      </c>
      <c r="H464" s="10" t="str">
        <f>[1]ПротоколыИспытаний!G464</f>
        <v>?</v>
      </c>
      <c r="L464" s="23">
        <f>L$15</f>
        <v>0</v>
      </c>
    </row>
    <row r="465" spans="1:12" ht="18.75">
      <c r="A465" s="22" t="s">
        <v>15</v>
      </c>
      <c r="B465" s="46">
        <f>SQRT(B464)</f>
        <v>1.0532687216470449</v>
      </c>
      <c r="C465" s="64" t="str">
        <f>[1]ПротоколыИспытаний!E465</f>
        <v>?</v>
      </c>
      <c r="D465" s="65" t="s">
        <v>91</v>
      </c>
      <c r="E465" s="46">
        <f>SQRT(E464)</f>
        <v>0</v>
      </c>
      <c r="F465" s="20"/>
      <c r="G465" s="20"/>
      <c r="H465" s="10"/>
      <c r="L465" s="23">
        <f>L$16</f>
        <v>0</v>
      </c>
    </row>
    <row r="466" spans="1:12" ht="18.75">
      <c r="A466" s="22"/>
      <c r="B466" s="20"/>
      <c r="C466" s="20"/>
      <c r="D466" s="20"/>
      <c r="E466" s="20"/>
      <c r="F466" s="20"/>
      <c r="G466" s="20"/>
      <c r="H466" s="10"/>
      <c r="L466" s="23">
        <f t="shared" ref="L466:L467" si="77">L448</f>
        <v>0</v>
      </c>
    </row>
    <row r="467" spans="1:12" ht="18.75">
      <c r="A467" s="5"/>
      <c r="B467" s="7"/>
      <c r="C467" s="7"/>
      <c r="D467" s="7"/>
      <c r="E467" s="7"/>
      <c r="F467" s="7"/>
      <c r="G467" s="7"/>
      <c r="H467" s="10"/>
      <c r="L467" s="23">
        <f t="shared" si="77"/>
        <v>0</v>
      </c>
    </row>
    <row r="469" spans="1:12" ht="18.75">
      <c r="A469" s="15">
        <f>'Название и список группы'!A27</f>
        <v>26</v>
      </c>
      <c r="B469" s="67">
        <f>'Название и список группы'!B27</f>
        <v>0</v>
      </c>
      <c r="C469" s="67"/>
      <c r="D469" s="67"/>
      <c r="E469" s="67"/>
      <c r="F469" s="67"/>
      <c r="G469" s="67"/>
      <c r="H469" s="67"/>
      <c r="I469" s="67"/>
      <c r="J469" s="67"/>
      <c r="L469" s="60" t="str">
        <f>L$1</f>
        <v>Поля изменять только на листе "ПротоколыИспытаний"</v>
      </c>
    </row>
    <row r="470" spans="1:12">
      <c r="A470" s="18"/>
      <c r="B470" s="7" t="s">
        <v>20</v>
      </c>
      <c r="C470" s="21"/>
      <c r="D470" s="18"/>
      <c r="E470" s="7" t="s">
        <v>20</v>
      </c>
      <c r="F470" s="21"/>
      <c r="G470" s="8"/>
      <c r="H470" s="2"/>
      <c r="I470" s="2"/>
      <c r="J470" s="3" t="s">
        <v>0</v>
      </c>
      <c r="L470" s="23" t="str">
        <f>L$2</f>
        <v>5 серий бросков монеты</v>
      </c>
    </row>
    <row r="471" spans="1:12" ht="18.75">
      <c r="A471" s="25" t="s">
        <v>21</v>
      </c>
      <c r="B471" s="22">
        <f>ПротоколыИспытаний!B471</f>
        <v>0</v>
      </c>
      <c r="C471" s="20"/>
      <c r="D471" s="25" t="s">
        <v>21</v>
      </c>
      <c r="E471" s="22">
        <f>ПротоколыИспытаний!E471</f>
        <v>0</v>
      </c>
      <c r="F471" s="20"/>
      <c r="G471" s="7"/>
      <c r="H471" s="10"/>
      <c r="I471" s="10"/>
      <c r="J471" s="24">
        <f>IF(SUM(B471:B475)&gt;0,1,10^(-5))</f>
        <v>1.0000000000000001E-5</v>
      </c>
      <c r="L471" s="23" t="str">
        <f>L$3</f>
        <v>X — число бросков в серии из не более 4 бросков,</v>
      </c>
    </row>
    <row r="472" spans="1:12" ht="18.75">
      <c r="A472" s="25" t="s">
        <v>23</v>
      </c>
      <c r="B472" s="22">
        <f>ПротоколыИспытаний!B472</f>
        <v>0</v>
      </c>
      <c r="C472" s="20"/>
      <c r="D472" s="25" t="s">
        <v>23</v>
      </c>
      <c r="E472" s="22">
        <f>ПротоколыИспытаний!E472</f>
        <v>0</v>
      </c>
      <c r="F472" s="20"/>
      <c r="G472" s="7"/>
      <c r="H472" s="10"/>
      <c r="I472" s="10"/>
      <c r="L472" s="23" t="str">
        <f>L$4</f>
        <v>серия прекращается либо после 4-го броска,</v>
      </c>
    </row>
    <row r="473" spans="1:12" ht="18.75">
      <c r="A473" s="25" t="s">
        <v>25</v>
      </c>
      <c r="B473" s="22">
        <f>ПротоколыИспытаний!B473</f>
        <v>0</v>
      </c>
      <c r="C473" s="20"/>
      <c r="D473" s="25" t="s">
        <v>25</v>
      </c>
      <c r="E473" s="22">
        <f>ПротоколыИспытаний!E473</f>
        <v>0</v>
      </c>
      <c r="F473" s="20"/>
      <c r="G473" s="7"/>
      <c r="H473" s="10"/>
      <c r="I473" s="10"/>
      <c r="L473" s="23">
        <f>L$6</f>
        <v>0</v>
      </c>
    </row>
    <row r="474" spans="1:12" ht="18.75">
      <c r="A474" s="25" t="s">
        <v>27</v>
      </c>
      <c r="B474" s="22">
        <f>ПротоколыИспытаний!B474</f>
        <v>0</v>
      </c>
      <c r="C474" s="20"/>
      <c r="D474" s="25" t="s">
        <v>27</v>
      </c>
      <c r="E474" s="22">
        <f>ПротоколыИспытаний!E474</f>
        <v>0</v>
      </c>
      <c r="F474" s="20"/>
      <c r="G474" s="7"/>
      <c r="H474" s="10"/>
      <c r="I474" s="11"/>
      <c r="L474" s="23" t="str">
        <f>L$7</f>
        <v>Результаты испытаний и расчетов заносите только</v>
      </c>
    </row>
    <row r="475" spans="1:12" ht="18.75">
      <c r="A475" s="26" t="s">
        <v>29</v>
      </c>
      <c r="B475" s="22">
        <f>ПротоколыИспытаний!B475</f>
        <v>0</v>
      </c>
      <c r="C475" s="20"/>
      <c r="D475" s="26" t="s">
        <v>29</v>
      </c>
      <c r="E475" s="22">
        <f>ПротоколыИспытаний!E475</f>
        <v>0</v>
      </c>
      <c r="F475" s="20"/>
      <c r="G475" s="7"/>
      <c r="H475" s="10"/>
      <c r="I475" s="11"/>
      <c r="L475" s="23" t="str">
        <f>L$8</f>
        <v>в ячейки на листе "ПротоколыИспытаний"</v>
      </c>
    </row>
    <row r="476" spans="1:12" ht="19.5" thickBot="1">
      <c r="A476" s="18" t="s">
        <v>5</v>
      </c>
      <c r="B476" s="34">
        <f>B477*B477</f>
        <v>1</v>
      </c>
      <c r="C476" s="34">
        <f t="shared" ref="C476:E476" si="78">C477*C477</f>
        <v>4</v>
      </c>
      <c r="D476" s="34">
        <f t="shared" si="78"/>
        <v>9</v>
      </c>
      <c r="E476" s="34">
        <f t="shared" si="78"/>
        <v>16</v>
      </c>
      <c r="F476" s="20"/>
      <c r="G476" s="20"/>
      <c r="H476" s="10"/>
      <c r="L476" s="23">
        <f>L$9</f>
        <v>0</v>
      </c>
    </row>
    <row r="477" spans="1:12" ht="20.25" thickTop="1" thickBot="1">
      <c r="A477" s="30" t="s">
        <v>6</v>
      </c>
      <c r="B477" s="31">
        <v>1</v>
      </c>
      <c r="C477" s="31">
        <v>2</v>
      </c>
      <c r="D477" s="31">
        <v>3</v>
      </c>
      <c r="E477" s="32">
        <v>4</v>
      </c>
      <c r="F477" s="44"/>
      <c r="G477" s="20"/>
      <c r="H477" s="10"/>
      <c r="L477" s="23">
        <f>L$10</f>
        <v>0</v>
      </c>
    </row>
    <row r="478" spans="1:12" ht="20.25" thickTop="1" thickBot="1">
      <c r="A478" s="33" t="s">
        <v>7</v>
      </c>
      <c r="B478" s="22">
        <f>ПротоколыИспытаний!B478</f>
        <v>0</v>
      </c>
      <c r="C478" s="22">
        <f>ПротоколыИспытаний!C478</f>
        <v>0</v>
      </c>
      <c r="D478" s="22">
        <f>ПротоколыИспытаний!D478</f>
        <v>0</v>
      </c>
      <c r="E478" s="22">
        <f>ПротоколыИспытаний!E478</f>
        <v>0</v>
      </c>
      <c r="F478" s="45">
        <f>SUM(B478:E478)</f>
        <v>0</v>
      </c>
      <c r="G478" s="40"/>
      <c r="H478" s="10"/>
      <c r="L478" s="23">
        <f>L$11</f>
        <v>0</v>
      </c>
    </row>
    <row r="479" spans="1:12" ht="20.25" thickTop="1" thickBot="1">
      <c r="A479" s="19" t="s">
        <v>8</v>
      </c>
      <c r="B479" s="58">
        <f>IF($F478=0,0,B478/$F478)</f>
        <v>0</v>
      </c>
      <c r="C479" s="58">
        <f t="shared" ref="C479:E479" si="79">IF($F478=0,0,C478/$F478)</f>
        <v>0</v>
      </c>
      <c r="D479" s="58">
        <f t="shared" si="79"/>
        <v>0</v>
      </c>
      <c r="E479" s="58">
        <f t="shared" si="79"/>
        <v>0</v>
      </c>
      <c r="F479" s="41"/>
      <c r="G479" s="20"/>
      <c r="H479" s="10"/>
      <c r="L479" s="23">
        <f>L$12</f>
        <v>0</v>
      </c>
    </row>
    <row r="480" spans="1:12" ht="20.25" thickTop="1" thickBot="1">
      <c r="A480" s="52" t="s">
        <v>9</v>
      </c>
      <c r="B480" s="53">
        <v>0.5</v>
      </c>
      <c r="C480" s="53">
        <v>0.25</v>
      </c>
      <c r="D480" s="53">
        <v>0.125</v>
      </c>
      <c r="E480" s="54">
        <v>0.125</v>
      </c>
      <c r="F480" s="20"/>
      <c r="G480" s="20"/>
      <c r="H480" s="10"/>
      <c r="L480" s="23">
        <f>L$13</f>
        <v>0</v>
      </c>
    </row>
    <row r="481" spans="1:12" ht="19.5" thickTop="1">
      <c r="A481" s="22" t="s">
        <v>11</v>
      </c>
      <c r="B481" s="46">
        <f>SUMPRODUCT(B477:E477,B480:E480)</f>
        <v>1.875</v>
      </c>
      <c r="C481" s="64" t="str">
        <f>[1]ПротоколыИспытаний!E481</f>
        <v>?</v>
      </c>
      <c r="D481" s="65" t="s">
        <v>89</v>
      </c>
      <c r="E481" s="46">
        <f>SUMPRODUCT(B477:E477,B479:E479)</f>
        <v>0</v>
      </c>
      <c r="F481" s="20"/>
      <c r="G481" s="20"/>
      <c r="H481" s="10"/>
      <c r="L481" s="23">
        <f>L$14</f>
        <v>0</v>
      </c>
    </row>
    <row r="482" spans="1:12" ht="18.75">
      <c r="A482" s="22" t="s">
        <v>13</v>
      </c>
      <c r="B482" s="46">
        <f>SUMPRODUCT(B476:E476,B480:E480)-B481*B481</f>
        <v>1.109375</v>
      </c>
      <c r="C482" s="64" t="str">
        <f>[1]ПротоколыИспытаний!E482</f>
        <v>?</v>
      </c>
      <c r="D482" s="65" t="s">
        <v>90</v>
      </c>
      <c r="E482" s="46">
        <f>SUMPRODUCT(B476:E476,B479:E479)-E481*E481</f>
        <v>0</v>
      </c>
      <c r="F482" s="20" t="s">
        <v>18</v>
      </c>
      <c r="G482" s="20">
        <f>E482*F478/(F478-1)</f>
        <v>0</v>
      </c>
      <c r="H482" s="10" t="str">
        <f>[1]ПротоколыИспытаний!G482</f>
        <v>?</v>
      </c>
      <c r="L482" s="23">
        <f>L$15</f>
        <v>0</v>
      </c>
    </row>
    <row r="483" spans="1:12" ht="18.75">
      <c r="A483" s="22" t="s">
        <v>15</v>
      </c>
      <c r="B483" s="46">
        <f>SQRT(B482)</f>
        <v>1.0532687216470449</v>
      </c>
      <c r="C483" s="64" t="str">
        <f>[1]ПротоколыИспытаний!E483</f>
        <v>?</v>
      </c>
      <c r="D483" s="65" t="s">
        <v>91</v>
      </c>
      <c r="E483" s="46">
        <f>SQRT(E482)</f>
        <v>0</v>
      </c>
      <c r="F483" s="20"/>
      <c r="G483" s="20"/>
      <c r="H483" s="10"/>
      <c r="L483" s="23">
        <f>L$16</f>
        <v>0</v>
      </c>
    </row>
    <row r="484" spans="1:12" ht="18.75">
      <c r="A484" s="22"/>
      <c r="B484" s="20"/>
      <c r="C484" s="20"/>
      <c r="D484" s="20"/>
      <c r="E484" s="20"/>
      <c r="F484" s="20"/>
      <c r="G484" s="20"/>
      <c r="H484" s="10"/>
      <c r="L484" s="23">
        <f t="shared" ref="L484:L485" si="80">L466</f>
        <v>0</v>
      </c>
    </row>
    <row r="485" spans="1:12" ht="18.75">
      <c r="A485" s="5"/>
      <c r="B485" s="7"/>
      <c r="C485" s="7"/>
      <c r="D485" s="7"/>
      <c r="E485" s="7"/>
      <c r="F485" s="7"/>
      <c r="G485" s="7"/>
      <c r="H485" s="10"/>
      <c r="L485" s="23">
        <f t="shared" si="80"/>
        <v>0</v>
      </c>
    </row>
    <row r="487" spans="1:12" ht="18.75">
      <c r="A487" s="15">
        <f>'Название и список группы'!A28</f>
        <v>27</v>
      </c>
      <c r="B487" s="67">
        <f>'Название и список группы'!B28</f>
        <v>0</v>
      </c>
      <c r="C487" s="67"/>
      <c r="D487" s="67"/>
      <c r="E487" s="67"/>
      <c r="F487" s="67"/>
      <c r="G487" s="67"/>
      <c r="H487" s="67"/>
      <c r="I487" s="67"/>
      <c r="J487" s="67"/>
      <c r="L487" s="60" t="str">
        <f>L$1</f>
        <v>Поля изменять только на листе "ПротоколыИспытаний"</v>
      </c>
    </row>
    <row r="488" spans="1:12">
      <c r="A488" s="18"/>
      <c r="B488" s="7" t="s">
        <v>20</v>
      </c>
      <c r="C488" s="21"/>
      <c r="D488" s="18"/>
      <c r="E488" s="7" t="s">
        <v>20</v>
      </c>
      <c r="F488" s="21"/>
      <c r="G488" s="8"/>
      <c r="H488" s="2"/>
      <c r="I488" s="2"/>
      <c r="J488" s="3" t="s">
        <v>0</v>
      </c>
      <c r="L488" s="23" t="str">
        <f>L$2</f>
        <v>5 серий бросков монеты</v>
      </c>
    </row>
    <row r="489" spans="1:12" ht="18.75">
      <c r="A489" s="25" t="s">
        <v>21</v>
      </c>
      <c r="B489" s="22">
        <f>ПротоколыИспытаний!B489</f>
        <v>0</v>
      </c>
      <c r="C489" s="20"/>
      <c r="D489" s="25" t="s">
        <v>21</v>
      </c>
      <c r="E489" s="22">
        <f>ПротоколыИспытаний!E489</f>
        <v>0</v>
      </c>
      <c r="F489" s="20"/>
      <c r="G489" s="7"/>
      <c r="H489" s="10"/>
      <c r="I489" s="10"/>
      <c r="J489" s="24">
        <f>IF(SUM(B489:B493)&gt;0,1,10^(-5))</f>
        <v>1.0000000000000001E-5</v>
      </c>
      <c r="L489" s="23" t="str">
        <f>L$3</f>
        <v>X — число бросков в серии из не более 4 бросков,</v>
      </c>
    </row>
    <row r="490" spans="1:12" ht="18.75">
      <c r="A490" s="25" t="s">
        <v>23</v>
      </c>
      <c r="B490" s="22">
        <f>ПротоколыИспытаний!B490</f>
        <v>0</v>
      </c>
      <c r="C490" s="20"/>
      <c r="D490" s="25" t="s">
        <v>23</v>
      </c>
      <c r="E490" s="22">
        <f>ПротоколыИспытаний!E490</f>
        <v>0</v>
      </c>
      <c r="F490" s="20"/>
      <c r="G490" s="7"/>
      <c r="H490" s="10"/>
      <c r="I490" s="10"/>
      <c r="L490" s="23" t="str">
        <f>L$4</f>
        <v>серия прекращается либо после 4-го броска,</v>
      </c>
    </row>
    <row r="491" spans="1:12" ht="18.75">
      <c r="A491" s="25" t="s">
        <v>25</v>
      </c>
      <c r="B491" s="22">
        <f>ПротоколыИспытаний!B491</f>
        <v>0</v>
      </c>
      <c r="C491" s="20"/>
      <c r="D491" s="25" t="s">
        <v>25</v>
      </c>
      <c r="E491" s="22">
        <f>ПротоколыИспытаний!E491</f>
        <v>0</v>
      </c>
      <c r="F491" s="20"/>
      <c r="G491" s="7"/>
      <c r="H491" s="10"/>
      <c r="I491" s="10"/>
      <c r="L491" s="23">
        <f>L$6</f>
        <v>0</v>
      </c>
    </row>
    <row r="492" spans="1:12" ht="18.75">
      <c r="A492" s="25" t="s">
        <v>27</v>
      </c>
      <c r="B492" s="22">
        <f>ПротоколыИспытаний!B492</f>
        <v>0</v>
      </c>
      <c r="C492" s="20"/>
      <c r="D492" s="25" t="s">
        <v>27</v>
      </c>
      <c r="E492" s="22">
        <f>ПротоколыИспытаний!E492</f>
        <v>0</v>
      </c>
      <c r="F492" s="20"/>
      <c r="G492" s="7"/>
      <c r="H492" s="10"/>
      <c r="I492" s="11"/>
      <c r="L492" s="23" t="str">
        <f>L$7</f>
        <v>Результаты испытаний и расчетов заносите только</v>
      </c>
    </row>
    <row r="493" spans="1:12" ht="18.75">
      <c r="A493" s="26" t="s">
        <v>29</v>
      </c>
      <c r="B493" s="22">
        <f>ПротоколыИспытаний!B493</f>
        <v>0</v>
      </c>
      <c r="C493" s="20"/>
      <c r="D493" s="26" t="s">
        <v>29</v>
      </c>
      <c r="E493" s="22">
        <f>ПротоколыИспытаний!E493</f>
        <v>0</v>
      </c>
      <c r="F493" s="20"/>
      <c r="G493" s="7"/>
      <c r="H493" s="10"/>
      <c r="I493" s="11"/>
      <c r="L493" s="23" t="str">
        <f>L$8</f>
        <v>в ячейки на листе "ПротоколыИспытаний"</v>
      </c>
    </row>
    <row r="494" spans="1:12" ht="19.5" thickBot="1">
      <c r="A494" s="18" t="s">
        <v>5</v>
      </c>
      <c r="B494" s="34">
        <f>B495*B495</f>
        <v>1</v>
      </c>
      <c r="C494" s="34">
        <f t="shared" ref="C494:E494" si="81">C495*C495</f>
        <v>4</v>
      </c>
      <c r="D494" s="34">
        <f t="shared" si="81"/>
        <v>9</v>
      </c>
      <c r="E494" s="34">
        <f t="shared" si="81"/>
        <v>16</v>
      </c>
      <c r="F494" s="20"/>
      <c r="G494" s="20"/>
      <c r="H494" s="10"/>
      <c r="L494" s="23">
        <f>L$9</f>
        <v>0</v>
      </c>
    </row>
    <row r="495" spans="1:12" ht="20.25" thickTop="1" thickBot="1">
      <c r="A495" s="30" t="s">
        <v>6</v>
      </c>
      <c r="B495" s="31">
        <v>1</v>
      </c>
      <c r="C495" s="31">
        <v>2</v>
      </c>
      <c r="D495" s="31">
        <v>3</v>
      </c>
      <c r="E495" s="32">
        <v>4</v>
      </c>
      <c r="F495" s="44"/>
      <c r="G495" s="20"/>
      <c r="H495" s="10"/>
      <c r="L495" s="23">
        <f>L$10</f>
        <v>0</v>
      </c>
    </row>
    <row r="496" spans="1:12" ht="20.25" thickTop="1" thickBot="1">
      <c r="A496" s="33" t="s">
        <v>7</v>
      </c>
      <c r="B496" s="22">
        <f>ПротоколыИспытаний!B496</f>
        <v>0</v>
      </c>
      <c r="C496" s="22">
        <f>ПротоколыИспытаний!C496</f>
        <v>0</v>
      </c>
      <c r="D496" s="22">
        <f>ПротоколыИспытаний!D496</f>
        <v>0</v>
      </c>
      <c r="E496" s="22">
        <f>ПротоколыИспытаний!E496</f>
        <v>0</v>
      </c>
      <c r="F496" s="45">
        <f>SUM(B496:E496)</f>
        <v>0</v>
      </c>
      <c r="G496" s="40"/>
      <c r="H496" s="10"/>
      <c r="L496" s="23">
        <f>L$11</f>
        <v>0</v>
      </c>
    </row>
    <row r="497" spans="1:12" ht="20.25" thickTop="1" thickBot="1">
      <c r="A497" s="19" t="s">
        <v>8</v>
      </c>
      <c r="B497" s="58">
        <f>IF($F496=0,0,B496/$F496)</f>
        <v>0</v>
      </c>
      <c r="C497" s="58">
        <f t="shared" ref="C497:E497" si="82">IF($F496=0,0,C496/$F496)</f>
        <v>0</v>
      </c>
      <c r="D497" s="58">
        <f t="shared" si="82"/>
        <v>0</v>
      </c>
      <c r="E497" s="58">
        <f t="shared" si="82"/>
        <v>0</v>
      </c>
      <c r="F497" s="41"/>
      <c r="G497" s="20"/>
      <c r="H497" s="10"/>
      <c r="L497" s="23">
        <f>L$12</f>
        <v>0</v>
      </c>
    </row>
    <row r="498" spans="1:12" ht="20.25" thickTop="1" thickBot="1">
      <c r="A498" s="52" t="s">
        <v>9</v>
      </c>
      <c r="B498" s="53">
        <v>0.5</v>
      </c>
      <c r="C498" s="53">
        <v>0.25</v>
      </c>
      <c r="D498" s="53">
        <v>0.125</v>
      </c>
      <c r="E498" s="54">
        <v>0.125</v>
      </c>
      <c r="F498" s="20"/>
      <c r="G498" s="20"/>
      <c r="H498" s="10"/>
      <c r="L498" s="23">
        <f>L$13</f>
        <v>0</v>
      </c>
    </row>
    <row r="499" spans="1:12" ht="19.5" thickTop="1">
      <c r="A499" s="22" t="s">
        <v>11</v>
      </c>
      <c r="B499" s="46">
        <f>SUMPRODUCT(B495:E495,B498:E498)</f>
        <v>1.875</v>
      </c>
      <c r="C499" s="64" t="str">
        <f>[1]ПротоколыИспытаний!E499</f>
        <v>?</v>
      </c>
      <c r="D499" s="65" t="s">
        <v>89</v>
      </c>
      <c r="E499" s="46">
        <f>SUMPRODUCT(B495:E495,B497:E497)</f>
        <v>0</v>
      </c>
      <c r="F499" s="20"/>
      <c r="G499" s="20"/>
      <c r="H499" s="10"/>
      <c r="L499" s="23">
        <f>L$14</f>
        <v>0</v>
      </c>
    </row>
    <row r="500" spans="1:12" ht="18.75">
      <c r="A500" s="22" t="s">
        <v>13</v>
      </c>
      <c r="B500" s="46">
        <f>SUMPRODUCT(B494:E494,B498:E498)-B499*B499</f>
        <v>1.109375</v>
      </c>
      <c r="C500" s="64" t="str">
        <f>[1]ПротоколыИспытаний!E500</f>
        <v>?</v>
      </c>
      <c r="D500" s="65" t="s">
        <v>90</v>
      </c>
      <c r="E500" s="46">
        <f>SUMPRODUCT(B494:E494,B497:E497)-E499*E499</f>
        <v>0</v>
      </c>
      <c r="F500" s="20" t="s">
        <v>18</v>
      </c>
      <c r="G500" s="20">
        <f>E500*F496/(F496-1)</f>
        <v>0</v>
      </c>
      <c r="H500" s="10" t="str">
        <f>[1]ПротоколыИспытаний!G500</f>
        <v>?</v>
      </c>
      <c r="L500" s="23">
        <f>L$15</f>
        <v>0</v>
      </c>
    </row>
    <row r="501" spans="1:12" ht="18.75">
      <c r="A501" s="22" t="s">
        <v>15</v>
      </c>
      <c r="B501" s="46">
        <f>SQRT(B500)</f>
        <v>1.0532687216470449</v>
      </c>
      <c r="C501" s="64" t="str">
        <f>[1]ПротоколыИспытаний!E501</f>
        <v>?</v>
      </c>
      <c r="D501" s="65" t="s">
        <v>91</v>
      </c>
      <c r="E501" s="46">
        <f>SQRT(E500)</f>
        <v>0</v>
      </c>
      <c r="F501" s="20"/>
      <c r="G501" s="20"/>
      <c r="H501" s="10"/>
      <c r="L501" s="23">
        <f>L$16</f>
        <v>0</v>
      </c>
    </row>
    <row r="502" spans="1:12" ht="18.75">
      <c r="A502" s="22"/>
      <c r="B502" s="20"/>
      <c r="C502" s="20"/>
      <c r="D502" s="20"/>
      <c r="E502" s="20"/>
      <c r="F502" s="20"/>
      <c r="G502" s="20"/>
      <c r="H502" s="10"/>
      <c r="L502" s="23">
        <f t="shared" ref="L502:L503" si="83">L484</f>
        <v>0</v>
      </c>
    </row>
    <row r="503" spans="1:12" ht="18.75">
      <c r="A503" s="5"/>
      <c r="B503" s="7"/>
      <c r="C503" s="7"/>
      <c r="D503" s="7"/>
      <c r="E503" s="7"/>
      <c r="F503" s="7"/>
      <c r="G503" s="7"/>
      <c r="H503" s="10"/>
      <c r="L503" s="23">
        <f t="shared" si="83"/>
        <v>0</v>
      </c>
    </row>
    <row r="505" spans="1:12" ht="18.75">
      <c r="A505" s="15">
        <f>'Название и список группы'!A29</f>
        <v>28</v>
      </c>
      <c r="B505" s="67">
        <f>'Название и список группы'!B29</f>
        <v>0</v>
      </c>
      <c r="C505" s="67"/>
      <c r="D505" s="67"/>
      <c r="E505" s="67"/>
      <c r="F505" s="67"/>
      <c r="G505" s="67"/>
      <c r="H505" s="67"/>
      <c r="I505" s="67"/>
      <c r="J505" s="67"/>
      <c r="L505" s="60" t="str">
        <f>L$1</f>
        <v>Поля изменять только на листе "ПротоколыИспытаний"</v>
      </c>
    </row>
    <row r="506" spans="1:12">
      <c r="A506" s="18"/>
      <c r="B506" s="7" t="s">
        <v>20</v>
      </c>
      <c r="C506" s="21"/>
      <c r="D506" s="18"/>
      <c r="E506" s="7" t="s">
        <v>20</v>
      </c>
      <c r="F506" s="21"/>
      <c r="G506" s="8"/>
      <c r="H506" s="2"/>
      <c r="I506" s="2"/>
      <c r="J506" s="3" t="s">
        <v>0</v>
      </c>
      <c r="L506" s="23" t="str">
        <f>L$2</f>
        <v>5 серий бросков монеты</v>
      </c>
    </row>
    <row r="507" spans="1:12" ht="18.75">
      <c r="A507" s="25" t="s">
        <v>21</v>
      </c>
      <c r="B507" s="22">
        <f>ПротоколыИспытаний!B507</f>
        <v>0</v>
      </c>
      <c r="C507" s="20"/>
      <c r="D507" s="25" t="s">
        <v>21</v>
      </c>
      <c r="E507" s="22">
        <f>ПротоколыИспытаний!E507</f>
        <v>0</v>
      </c>
      <c r="F507" s="20"/>
      <c r="G507" s="7"/>
      <c r="H507" s="10"/>
      <c r="I507" s="10"/>
      <c r="J507" s="24">
        <f>IF(SUM(B507:B511)&gt;0,1,10^(-5))</f>
        <v>1.0000000000000001E-5</v>
      </c>
      <c r="L507" s="23" t="str">
        <f>L$3</f>
        <v>X — число бросков в серии из не более 4 бросков,</v>
      </c>
    </row>
    <row r="508" spans="1:12" ht="18.75">
      <c r="A508" s="25" t="s">
        <v>23</v>
      </c>
      <c r="B508" s="22">
        <f>ПротоколыИспытаний!B508</f>
        <v>0</v>
      </c>
      <c r="C508" s="20"/>
      <c r="D508" s="25" t="s">
        <v>23</v>
      </c>
      <c r="E508" s="22">
        <f>ПротоколыИспытаний!E508</f>
        <v>0</v>
      </c>
      <c r="F508" s="20"/>
      <c r="G508" s="7"/>
      <c r="H508" s="10"/>
      <c r="I508" s="10"/>
      <c r="L508" s="23" t="str">
        <f>L$4</f>
        <v>серия прекращается либо после 4-го броска,</v>
      </c>
    </row>
    <row r="509" spans="1:12" ht="18.75">
      <c r="A509" s="25" t="s">
        <v>25</v>
      </c>
      <c r="B509" s="22">
        <f>ПротоколыИспытаний!B509</f>
        <v>0</v>
      </c>
      <c r="C509" s="20"/>
      <c r="D509" s="25" t="s">
        <v>25</v>
      </c>
      <c r="E509" s="22">
        <f>ПротоколыИспытаний!E509</f>
        <v>0</v>
      </c>
      <c r="F509" s="20"/>
      <c r="G509" s="7"/>
      <c r="H509" s="10"/>
      <c r="I509" s="10"/>
      <c r="L509" s="23">
        <f>L$6</f>
        <v>0</v>
      </c>
    </row>
    <row r="510" spans="1:12" ht="18.75">
      <c r="A510" s="25" t="s">
        <v>27</v>
      </c>
      <c r="B510" s="22">
        <f>ПротоколыИспытаний!B510</f>
        <v>0</v>
      </c>
      <c r="C510" s="20"/>
      <c r="D510" s="25" t="s">
        <v>27</v>
      </c>
      <c r="E510" s="22">
        <f>ПротоколыИспытаний!E510</f>
        <v>0</v>
      </c>
      <c r="F510" s="20"/>
      <c r="G510" s="7"/>
      <c r="H510" s="10"/>
      <c r="I510" s="11"/>
      <c r="L510" s="23" t="str">
        <f>L$7</f>
        <v>Результаты испытаний и расчетов заносите только</v>
      </c>
    </row>
    <row r="511" spans="1:12" ht="18.75">
      <c r="A511" s="26" t="s">
        <v>29</v>
      </c>
      <c r="B511" s="22">
        <f>ПротоколыИспытаний!B511</f>
        <v>0</v>
      </c>
      <c r="C511" s="20"/>
      <c r="D511" s="26" t="s">
        <v>29</v>
      </c>
      <c r="E511" s="22">
        <f>ПротоколыИспытаний!E511</f>
        <v>0</v>
      </c>
      <c r="F511" s="20"/>
      <c r="G511" s="7"/>
      <c r="H511" s="10"/>
      <c r="I511" s="11"/>
      <c r="L511" s="23" t="str">
        <f>L$8</f>
        <v>в ячейки на листе "ПротоколыИспытаний"</v>
      </c>
    </row>
    <row r="512" spans="1:12" ht="19.5" thickBot="1">
      <c r="A512" s="18" t="s">
        <v>5</v>
      </c>
      <c r="B512" s="34">
        <f>B513*B513</f>
        <v>1</v>
      </c>
      <c r="C512" s="34">
        <f t="shared" ref="C512:E512" si="84">C513*C513</f>
        <v>4</v>
      </c>
      <c r="D512" s="34">
        <f t="shared" si="84"/>
        <v>9</v>
      </c>
      <c r="E512" s="34">
        <f t="shared" si="84"/>
        <v>16</v>
      </c>
      <c r="F512" s="20"/>
      <c r="G512" s="20"/>
      <c r="H512" s="10"/>
      <c r="L512" s="23">
        <f>L$9</f>
        <v>0</v>
      </c>
    </row>
    <row r="513" spans="1:12" ht="20.25" thickTop="1" thickBot="1">
      <c r="A513" s="30" t="s">
        <v>6</v>
      </c>
      <c r="B513" s="31">
        <v>1</v>
      </c>
      <c r="C513" s="31">
        <v>2</v>
      </c>
      <c r="D513" s="31">
        <v>3</v>
      </c>
      <c r="E513" s="32">
        <v>4</v>
      </c>
      <c r="F513" s="44"/>
      <c r="G513" s="20"/>
      <c r="H513" s="10"/>
      <c r="L513" s="23">
        <f>L$10</f>
        <v>0</v>
      </c>
    </row>
    <row r="514" spans="1:12" ht="20.25" thickTop="1" thickBot="1">
      <c r="A514" s="33" t="s">
        <v>7</v>
      </c>
      <c r="B514" s="22">
        <f>ПротоколыИспытаний!B514</f>
        <v>0</v>
      </c>
      <c r="C514" s="22">
        <f>ПротоколыИспытаний!C514</f>
        <v>0</v>
      </c>
      <c r="D514" s="22">
        <f>ПротоколыИспытаний!D514</f>
        <v>0</v>
      </c>
      <c r="E514" s="22">
        <f>ПротоколыИспытаний!E514</f>
        <v>0</v>
      </c>
      <c r="F514" s="45">
        <f>SUM(B514:E514)</f>
        <v>0</v>
      </c>
      <c r="G514" s="40"/>
      <c r="H514" s="10"/>
      <c r="L514" s="23">
        <f>L$11</f>
        <v>0</v>
      </c>
    </row>
    <row r="515" spans="1:12" ht="20.25" thickTop="1" thickBot="1">
      <c r="A515" s="19" t="s">
        <v>8</v>
      </c>
      <c r="B515" s="58">
        <f>IF($F514=0,0,B514/$F514)</f>
        <v>0</v>
      </c>
      <c r="C515" s="58">
        <f t="shared" ref="C515:E515" si="85">IF($F514=0,0,C514/$F514)</f>
        <v>0</v>
      </c>
      <c r="D515" s="58">
        <f t="shared" si="85"/>
        <v>0</v>
      </c>
      <c r="E515" s="58">
        <f t="shared" si="85"/>
        <v>0</v>
      </c>
      <c r="F515" s="41"/>
      <c r="G515" s="20"/>
      <c r="H515" s="10"/>
      <c r="L515" s="23">
        <f>L$12</f>
        <v>0</v>
      </c>
    </row>
    <row r="516" spans="1:12" ht="20.25" thickTop="1" thickBot="1">
      <c r="A516" s="52" t="s">
        <v>9</v>
      </c>
      <c r="B516" s="53">
        <v>0.5</v>
      </c>
      <c r="C516" s="53">
        <v>0.25</v>
      </c>
      <c r="D516" s="53">
        <v>0.125</v>
      </c>
      <c r="E516" s="54">
        <v>0.125</v>
      </c>
      <c r="F516" s="20"/>
      <c r="G516" s="20"/>
      <c r="H516" s="10"/>
      <c r="L516" s="23">
        <f>L$13</f>
        <v>0</v>
      </c>
    </row>
    <row r="517" spans="1:12" ht="19.5" thickTop="1">
      <c r="A517" s="22" t="s">
        <v>11</v>
      </c>
      <c r="B517" s="46">
        <f>SUMPRODUCT(B513:E513,B516:E516)</f>
        <v>1.875</v>
      </c>
      <c r="C517" s="64" t="str">
        <f>[1]ПротоколыИспытаний!E517</f>
        <v>?</v>
      </c>
      <c r="D517" s="65" t="s">
        <v>89</v>
      </c>
      <c r="E517" s="46">
        <f>SUMPRODUCT(B513:E513,B515:E515)</f>
        <v>0</v>
      </c>
      <c r="F517" s="20"/>
      <c r="G517" s="20"/>
      <c r="H517" s="10"/>
      <c r="L517" s="23">
        <f>L$14</f>
        <v>0</v>
      </c>
    </row>
    <row r="518" spans="1:12" ht="18.75">
      <c r="A518" s="22" t="s">
        <v>13</v>
      </c>
      <c r="B518" s="46">
        <f>SUMPRODUCT(B512:E512,B516:E516)-B517*B517</f>
        <v>1.109375</v>
      </c>
      <c r="C518" s="64" t="str">
        <f>[1]ПротоколыИспытаний!E518</f>
        <v>?</v>
      </c>
      <c r="D518" s="65" t="s">
        <v>90</v>
      </c>
      <c r="E518" s="46">
        <f>SUMPRODUCT(B512:E512,B515:E515)-E517*E517</f>
        <v>0</v>
      </c>
      <c r="F518" s="20" t="s">
        <v>18</v>
      </c>
      <c r="G518" s="20">
        <f>E518*F514/(F514-1)</f>
        <v>0</v>
      </c>
      <c r="H518" s="10" t="str">
        <f>[1]ПротоколыИспытаний!G518</f>
        <v>?</v>
      </c>
      <c r="L518" s="23">
        <f>L$15</f>
        <v>0</v>
      </c>
    </row>
    <row r="519" spans="1:12" ht="18.75">
      <c r="A519" s="22" t="s">
        <v>15</v>
      </c>
      <c r="B519" s="46">
        <f>SQRT(B518)</f>
        <v>1.0532687216470449</v>
      </c>
      <c r="C519" s="64" t="str">
        <f>[1]ПротоколыИспытаний!E519</f>
        <v>?</v>
      </c>
      <c r="D519" s="65" t="s">
        <v>91</v>
      </c>
      <c r="E519" s="46">
        <f>SQRT(E518)</f>
        <v>0</v>
      </c>
      <c r="F519" s="20"/>
      <c r="G519" s="20"/>
      <c r="H519" s="10"/>
      <c r="L519" s="23">
        <f>L$16</f>
        <v>0</v>
      </c>
    </row>
    <row r="520" spans="1:12" ht="18.75">
      <c r="A520" s="22"/>
      <c r="B520" s="20"/>
      <c r="C520" s="20"/>
      <c r="D520" s="20"/>
      <c r="E520" s="20"/>
      <c r="F520" s="20"/>
      <c r="G520" s="20"/>
      <c r="H520" s="10"/>
      <c r="L520" s="23">
        <f t="shared" ref="L520:L521" si="86">L502</f>
        <v>0</v>
      </c>
    </row>
    <row r="521" spans="1:12" ht="18.75">
      <c r="A521" s="5"/>
      <c r="B521" s="7"/>
      <c r="C521" s="7"/>
      <c r="D521" s="7"/>
      <c r="E521" s="7"/>
      <c r="F521" s="7"/>
      <c r="G521" s="7"/>
      <c r="H521" s="10"/>
      <c r="L521" s="23">
        <f t="shared" si="86"/>
        <v>0</v>
      </c>
    </row>
    <row r="523" spans="1:12" ht="18.75">
      <c r="A523" s="15">
        <f>'Название и список группы'!A30</f>
        <v>29</v>
      </c>
      <c r="B523" s="67">
        <f>'Название и список группы'!B30</f>
        <v>0</v>
      </c>
      <c r="C523" s="67"/>
      <c r="D523" s="67"/>
      <c r="E523" s="67"/>
      <c r="F523" s="67"/>
      <c r="G523" s="67"/>
      <c r="H523" s="67"/>
      <c r="I523" s="67"/>
      <c r="J523" s="67"/>
      <c r="L523" s="60" t="str">
        <f>L$1</f>
        <v>Поля изменять только на листе "ПротоколыИспытаний"</v>
      </c>
    </row>
    <row r="524" spans="1:12">
      <c r="A524" s="18"/>
      <c r="B524" s="7" t="s">
        <v>20</v>
      </c>
      <c r="C524" s="21"/>
      <c r="D524" s="18"/>
      <c r="E524" s="7" t="s">
        <v>20</v>
      </c>
      <c r="F524" s="21"/>
      <c r="G524" s="8"/>
      <c r="H524" s="2"/>
      <c r="I524" s="2"/>
      <c r="J524" s="3" t="s">
        <v>0</v>
      </c>
      <c r="L524" s="23" t="str">
        <f>L$2</f>
        <v>5 серий бросков монеты</v>
      </c>
    </row>
    <row r="525" spans="1:12" ht="18.75">
      <c r="A525" s="25" t="s">
        <v>21</v>
      </c>
      <c r="B525" s="22">
        <f>ПротоколыИспытаний!B525</f>
        <v>0</v>
      </c>
      <c r="C525" s="20"/>
      <c r="D525" s="25" t="s">
        <v>21</v>
      </c>
      <c r="E525" s="22">
        <f>ПротоколыИспытаний!E525</f>
        <v>0</v>
      </c>
      <c r="F525" s="20"/>
      <c r="G525" s="7"/>
      <c r="H525" s="10"/>
      <c r="I525" s="10"/>
      <c r="J525" s="24">
        <f>IF(SUM(B525:B529)&gt;0,1,10^(-5))</f>
        <v>1.0000000000000001E-5</v>
      </c>
      <c r="L525" s="23" t="str">
        <f>L$3</f>
        <v>X — число бросков в серии из не более 4 бросков,</v>
      </c>
    </row>
    <row r="526" spans="1:12" ht="18.75">
      <c r="A526" s="25" t="s">
        <v>23</v>
      </c>
      <c r="B526" s="22">
        <f>ПротоколыИспытаний!B526</f>
        <v>0</v>
      </c>
      <c r="C526" s="20"/>
      <c r="D526" s="25" t="s">
        <v>23</v>
      </c>
      <c r="E526" s="22">
        <f>ПротоколыИспытаний!E526</f>
        <v>0</v>
      </c>
      <c r="F526" s="20"/>
      <c r="G526" s="7"/>
      <c r="H526" s="10"/>
      <c r="I526" s="10"/>
      <c r="L526" s="23" t="str">
        <f>L$4</f>
        <v>серия прекращается либо после 4-го броска,</v>
      </c>
    </row>
    <row r="527" spans="1:12" ht="18.75">
      <c r="A527" s="25" t="s">
        <v>25</v>
      </c>
      <c r="B527" s="22">
        <f>ПротоколыИспытаний!B527</f>
        <v>0</v>
      </c>
      <c r="C527" s="20"/>
      <c r="D527" s="25" t="s">
        <v>25</v>
      </c>
      <c r="E527" s="22">
        <f>ПротоколыИспытаний!E527</f>
        <v>0</v>
      </c>
      <c r="F527" s="20"/>
      <c r="G527" s="7"/>
      <c r="H527" s="10"/>
      <c r="I527" s="10"/>
      <c r="L527" s="23">
        <f>L$6</f>
        <v>0</v>
      </c>
    </row>
    <row r="528" spans="1:12" ht="18.75">
      <c r="A528" s="25" t="s">
        <v>27</v>
      </c>
      <c r="B528" s="22">
        <f>ПротоколыИспытаний!B528</f>
        <v>0</v>
      </c>
      <c r="C528" s="20"/>
      <c r="D528" s="25" t="s">
        <v>27</v>
      </c>
      <c r="E528" s="22">
        <f>ПротоколыИспытаний!E528</f>
        <v>0</v>
      </c>
      <c r="F528" s="20"/>
      <c r="G528" s="7"/>
      <c r="H528" s="10"/>
      <c r="I528" s="11"/>
      <c r="L528" s="23" t="str">
        <f>L$7</f>
        <v>Результаты испытаний и расчетов заносите только</v>
      </c>
    </row>
    <row r="529" spans="1:12" ht="18.75">
      <c r="A529" s="26" t="s">
        <v>29</v>
      </c>
      <c r="B529" s="22">
        <f>ПротоколыИспытаний!B529</f>
        <v>0</v>
      </c>
      <c r="C529" s="20"/>
      <c r="D529" s="26" t="s">
        <v>29</v>
      </c>
      <c r="E529" s="22">
        <f>ПротоколыИспытаний!E529</f>
        <v>0</v>
      </c>
      <c r="F529" s="20"/>
      <c r="G529" s="7"/>
      <c r="H529" s="10"/>
      <c r="I529" s="11"/>
      <c r="L529" s="23" t="str">
        <f>L$8</f>
        <v>в ячейки на листе "ПротоколыИспытаний"</v>
      </c>
    </row>
    <row r="530" spans="1:12" ht="19.5" thickBot="1">
      <c r="A530" s="18" t="s">
        <v>5</v>
      </c>
      <c r="B530" s="34">
        <f>B531*B531</f>
        <v>1</v>
      </c>
      <c r="C530" s="34">
        <f t="shared" ref="C530:E530" si="87">C531*C531</f>
        <v>4</v>
      </c>
      <c r="D530" s="34">
        <f t="shared" si="87"/>
        <v>9</v>
      </c>
      <c r="E530" s="34">
        <f t="shared" si="87"/>
        <v>16</v>
      </c>
      <c r="F530" s="20"/>
      <c r="G530" s="20"/>
      <c r="H530" s="10"/>
      <c r="L530" s="23">
        <f>L$9</f>
        <v>0</v>
      </c>
    </row>
    <row r="531" spans="1:12" ht="20.25" thickTop="1" thickBot="1">
      <c r="A531" s="30" t="s">
        <v>6</v>
      </c>
      <c r="B531" s="31">
        <v>1</v>
      </c>
      <c r="C531" s="31">
        <v>2</v>
      </c>
      <c r="D531" s="31">
        <v>3</v>
      </c>
      <c r="E531" s="32">
        <v>4</v>
      </c>
      <c r="F531" s="44"/>
      <c r="G531" s="20"/>
      <c r="H531" s="10"/>
      <c r="L531" s="23">
        <f>L$10</f>
        <v>0</v>
      </c>
    </row>
    <row r="532" spans="1:12" ht="20.25" thickTop="1" thickBot="1">
      <c r="A532" s="33" t="s">
        <v>7</v>
      </c>
      <c r="B532" s="22">
        <f>ПротоколыИспытаний!B532</f>
        <v>0</v>
      </c>
      <c r="C532" s="22">
        <f>ПротоколыИспытаний!C532</f>
        <v>0</v>
      </c>
      <c r="D532" s="22">
        <f>ПротоколыИспытаний!D532</f>
        <v>0</v>
      </c>
      <c r="E532" s="22">
        <f>ПротоколыИспытаний!E532</f>
        <v>0</v>
      </c>
      <c r="F532" s="45">
        <f>SUM(B532:E532)</f>
        <v>0</v>
      </c>
      <c r="G532" s="40"/>
      <c r="H532" s="10"/>
      <c r="L532" s="23">
        <f>L$11</f>
        <v>0</v>
      </c>
    </row>
    <row r="533" spans="1:12" ht="20.25" thickTop="1" thickBot="1">
      <c r="A533" s="19" t="s">
        <v>8</v>
      </c>
      <c r="B533" s="58">
        <f>IF($F532=0,0,B532/$F532)</f>
        <v>0</v>
      </c>
      <c r="C533" s="58">
        <f t="shared" ref="C533:E533" si="88">IF($F532=0,0,C532/$F532)</f>
        <v>0</v>
      </c>
      <c r="D533" s="58">
        <f t="shared" si="88"/>
        <v>0</v>
      </c>
      <c r="E533" s="58">
        <f t="shared" si="88"/>
        <v>0</v>
      </c>
      <c r="F533" s="41"/>
      <c r="G533" s="20"/>
      <c r="H533" s="10"/>
      <c r="L533" s="23">
        <f>L$12</f>
        <v>0</v>
      </c>
    </row>
    <row r="534" spans="1:12" ht="20.25" thickTop="1" thickBot="1">
      <c r="A534" s="52" t="s">
        <v>9</v>
      </c>
      <c r="B534" s="53">
        <v>0.5</v>
      </c>
      <c r="C534" s="53">
        <v>0.25</v>
      </c>
      <c r="D534" s="53">
        <v>0.125</v>
      </c>
      <c r="E534" s="54">
        <v>0.125</v>
      </c>
      <c r="F534" s="20"/>
      <c r="G534" s="20"/>
      <c r="H534" s="10"/>
      <c r="L534" s="23">
        <f>L$13</f>
        <v>0</v>
      </c>
    </row>
    <row r="535" spans="1:12" ht="19.5" thickTop="1">
      <c r="A535" s="22" t="s">
        <v>11</v>
      </c>
      <c r="B535" s="46">
        <f>SUMPRODUCT(B531:E531,B534:E534)</f>
        <v>1.875</v>
      </c>
      <c r="C535" s="64" t="str">
        <f>[1]ПротоколыИспытаний!E535</f>
        <v>?</v>
      </c>
      <c r="D535" s="65" t="s">
        <v>89</v>
      </c>
      <c r="E535" s="46">
        <f>SUMPRODUCT(B531:E531,B533:E533)</f>
        <v>0</v>
      </c>
      <c r="F535" s="20"/>
      <c r="G535" s="20"/>
      <c r="H535" s="10"/>
      <c r="L535" s="23">
        <f>L$14</f>
        <v>0</v>
      </c>
    </row>
    <row r="536" spans="1:12" ht="18.75">
      <c r="A536" s="22" t="s">
        <v>13</v>
      </c>
      <c r="B536" s="46">
        <f>SUMPRODUCT(B530:E530,B534:E534)-B535*B535</f>
        <v>1.109375</v>
      </c>
      <c r="C536" s="64" t="str">
        <f>[1]ПротоколыИспытаний!E536</f>
        <v>?</v>
      </c>
      <c r="D536" s="65" t="s">
        <v>90</v>
      </c>
      <c r="E536" s="46">
        <f>SUMPRODUCT(B530:E530,B533:E533)-E535*E535</f>
        <v>0</v>
      </c>
      <c r="F536" s="20" t="s">
        <v>18</v>
      </c>
      <c r="G536" s="20">
        <f>E536*F532/(F532-1)</f>
        <v>0</v>
      </c>
      <c r="H536" s="10" t="str">
        <f>[1]ПротоколыИспытаний!G536</f>
        <v>?</v>
      </c>
      <c r="L536" s="23">
        <f>L$15</f>
        <v>0</v>
      </c>
    </row>
    <row r="537" spans="1:12" ht="18.75">
      <c r="A537" s="22" t="s">
        <v>15</v>
      </c>
      <c r="B537" s="46">
        <f>SQRT(B536)</f>
        <v>1.0532687216470449</v>
      </c>
      <c r="C537" s="64" t="str">
        <f>[1]ПротоколыИспытаний!E537</f>
        <v>?</v>
      </c>
      <c r="D537" s="65" t="s">
        <v>91</v>
      </c>
      <c r="E537" s="46">
        <f>SQRT(E536)</f>
        <v>0</v>
      </c>
      <c r="F537" s="20"/>
      <c r="G537" s="20"/>
      <c r="H537" s="10"/>
      <c r="L537" s="23">
        <f>L$16</f>
        <v>0</v>
      </c>
    </row>
    <row r="538" spans="1:12" ht="18.75">
      <c r="A538" s="22"/>
      <c r="B538" s="20"/>
      <c r="C538" s="20"/>
      <c r="D538" s="20"/>
      <c r="E538" s="20"/>
      <c r="F538" s="20"/>
      <c r="G538" s="20"/>
      <c r="H538" s="10"/>
      <c r="L538" s="23">
        <f t="shared" ref="L538:L539" si="89">L520</f>
        <v>0</v>
      </c>
    </row>
    <row r="539" spans="1:12" ht="18.75">
      <c r="A539" s="5"/>
      <c r="B539" s="7"/>
      <c r="C539" s="7"/>
      <c r="D539" s="7"/>
      <c r="E539" s="7"/>
      <c r="F539" s="7"/>
      <c r="G539" s="7"/>
      <c r="H539" s="10"/>
      <c r="L539" s="23">
        <f t="shared" si="89"/>
        <v>0</v>
      </c>
    </row>
    <row r="541" spans="1:12" ht="18.75">
      <c r="A541" s="15">
        <f>'Название и список группы'!A31</f>
        <v>30</v>
      </c>
      <c r="B541" s="67">
        <f>'Название и список группы'!B31</f>
        <v>0</v>
      </c>
      <c r="C541" s="67"/>
      <c r="D541" s="67"/>
      <c r="E541" s="67"/>
      <c r="F541" s="67"/>
      <c r="G541" s="67"/>
      <c r="H541" s="67"/>
      <c r="I541" s="67"/>
      <c r="J541" s="67"/>
      <c r="L541" s="60" t="str">
        <f>L$1</f>
        <v>Поля изменять только на листе "ПротоколыИспытаний"</v>
      </c>
    </row>
    <row r="542" spans="1:12">
      <c r="A542" s="18"/>
      <c r="B542" s="7" t="s">
        <v>20</v>
      </c>
      <c r="C542" s="21"/>
      <c r="D542" s="18"/>
      <c r="E542" s="7" t="s">
        <v>20</v>
      </c>
      <c r="F542" s="21"/>
      <c r="G542" s="8"/>
      <c r="H542" s="2"/>
      <c r="I542" s="2"/>
      <c r="J542" s="3" t="s">
        <v>0</v>
      </c>
      <c r="L542" s="23" t="str">
        <f>L$2</f>
        <v>5 серий бросков монеты</v>
      </c>
    </row>
    <row r="543" spans="1:12" ht="18.75">
      <c r="A543" s="25" t="s">
        <v>21</v>
      </c>
      <c r="B543" s="22">
        <f>ПротоколыИспытаний!B543</f>
        <v>0</v>
      </c>
      <c r="C543" s="20"/>
      <c r="D543" s="25" t="s">
        <v>21</v>
      </c>
      <c r="E543" s="22">
        <f>ПротоколыИспытаний!E543</f>
        <v>0</v>
      </c>
      <c r="F543" s="20"/>
      <c r="G543" s="7"/>
      <c r="H543" s="10"/>
      <c r="I543" s="10"/>
      <c r="J543" s="24">
        <f>IF(SUM(B543:B547)&gt;0,1,10^(-5))</f>
        <v>1.0000000000000001E-5</v>
      </c>
      <c r="L543" s="23" t="str">
        <f>L$3</f>
        <v>X — число бросков в серии из не более 4 бросков,</v>
      </c>
    </row>
    <row r="544" spans="1:12" ht="18.75">
      <c r="A544" s="25" t="s">
        <v>23</v>
      </c>
      <c r="B544" s="22">
        <f>ПротоколыИспытаний!B544</f>
        <v>0</v>
      </c>
      <c r="C544" s="20"/>
      <c r="D544" s="25" t="s">
        <v>23</v>
      </c>
      <c r="E544" s="22">
        <f>ПротоколыИспытаний!E544</f>
        <v>0</v>
      </c>
      <c r="F544" s="20"/>
      <c r="G544" s="7"/>
      <c r="H544" s="10"/>
      <c r="I544" s="10"/>
      <c r="L544" s="23" t="str">
        <f>L$4</f>
        <v>серия прекращается либо после 4-го броска,</v>
      </c>
    </row>
    <row r="545" spans="1:12" ht="18.75">
      <c r="A545" s="25" t="s">
        <v>25</v>
      </c>
      <c r="B545" s="22">
        <f>ПротоколыИспытаний!B545</f>
        <v>0</v>
      </c>
      <c r="C545" s="20"/>
      <c r="D545" s="25" t="s">
        <v>25</v>
      </c>
      <c r="E545" s="22">
        <f>ПротоколыИспытаний!E545</f>
        <v>0</v>
      </c>
      <c r="F545" s="20"/>
      <c r="G545" s="7"/>
      <c r="H545" s="10"/>
      <c r="I545" s="10"/>
      <c r="L545" s="23">
        <f>L$6</f>
        <v>0</v>
      </c>
    </row>
    <row r="546" spans="1:12" ht="18.75">
      <c r="A546" s="25" t="s">
        <v>27</v>
      </c>
      <c r="B546" s="22">
        <f>ПротоколыИспытаний!B546</f>
        <v>0</v>
      </c>
      <c r="C546" s="20"/>
      <c r="D546" s="25" t="s">
        <v>27</v>
      </c>
      <c r="E546" s="22">
        <f>ПротоколыИспытаний!E546</f>
        <v>0</v>
      </c>
      <c r="F546" s="20"/>
      <c r="G546" s="7"/>
      <c r="H546" s="10"/>
      <c r="I546" s="11"/>
      <c r="L546" s="23" t="str">
        <f>L$7</f>
        <v>Результаты испытаний и расчетов заносите только</v>
      </c>
    </row>
    <row r="547" spans="1:12" ht="18.75">
      <c r="A547" s="26" t="s">
        <v>29</v>
      </c>
      <c r="B547" s="22">
        <f>ПротоколыИспытаний!B547</f>
        <v>0</v>
      </c>
      <c r="C547" s="20"/>
      <c r="D547" s="26" t="s">
        <v>29</v>
      </c>
      <c r="E547" s="22">
        <f>ПротоколыИспытаний!E547</f>
        <v>0</v>
      </c>
      <c r="F547" s="20"/>
      <c r="G547" s="7"/>
      <c r="H547" s="10"/>
      <c r="I547" s="11"/>
      <c r="L547" s="23" t="str">
        <f>L$8</f>
        <v>в ячейки на листе "ПротоколыИспытаний"</v>
      </c>
    </row>
    <row r="548" spans="1:12" ht="19.5" thickBot="1">
      <c r="A548" s="18" t="s">
        <v>5</v>
      </c>
      <c r="B548" s="34">
        <f>B549*B549</f>
        <v>1</v>
      </c>
      <c r="C548" s="34">
        <f t="shared" ref="C548:E548" si="90">C549*C549</f>
        <v>4</v>
      </c>
      <c r="D548" s="34">
        <f t="shared" si="90"/>
        <v>9</v>
      </c>
      <c r="E548" s="34">
        <f t="shared" si="90"/>
        <v>16</v>
      </c>
      <c r="F548" s="20"/>
      <c r="G548" s="20"/>
      <c r="H548" s="10"/>
      <c r="L548" s="23">
        <f>L$9</f>
        <v>0</v>
      </c>
    </row>
    <row r="549" spans="1:12" ht="20.25" thickTop="1" thickBot="1">
      <c r="A549" s="30" t="s">
        <v>6</v>
      </c>
      <c r="B549" s="31">
        <v>1</v>
      </c>
      <c r="C549" s="31">
        <v>2</v>
      </c>
      <c r="D549" s="31">
        <v>3</v>
      </c>
      <c r="E549" s="32">
        <v>4</v>
      </c>
      <c r="F549" s="44"/>
      <c r="G549" s="20"/>
      <c r="H549" s="10"/>
      <c r="L549" s="23">
        <f>L$10</f>
        <v>0</v>
      </c>
    </row>
    <row r="550" spans="1:12" ht="20.25" thickTop="1" thickBot="1">
      <c r="A550" s="33" t="s">
        <v>7</v>
      </c>
      <c r="B550" s="22">
        <f>ПротоколыИспытаний!B550</f>
        <v>0</v>
      </c>
      <c r="C550" s="22">
        <f>ПротоколыИспытаний!C550</f>
        <v>0</v>
      </c>
      <c r="D550" s="22">
        <f>ПротоколыИспытаний!D550</f>
        <v>0</v>
      </c>
      <c r="E550" s="22">
        <f>ПротоколыИспытаний!E550</f>
        <v>0</v>
      </c>
      <c r="F550" s="45">
        <f>SUM(B550:E550)</f>
        <v>0</v>
      </c>
      <c r="G550" s="40"/>
      <c r="H550" s="10"/>
      <c r="L550" s="23">
        <f>L$11</f>
        <v>0</v>
      </c>
    </row>
    <row r="551" spans="1:12" ht="20.25" thickTop="1" thickBot="1">
      <c r="A551" s="19" t="s">
        <v>8</v>
      </c>
      <c r="B551" s="58">
        <f>IF($F550=0,0,B550/$F550)</f>
        <v>0</v>
      </c>
      <c r="C551" s="58">
        <f t="shared" ref="C551:E551" si="91">IF($F550=0,0,C550/$F550)</f>
        <v>0</v>
      </c>
      <c r="D551" s="58">
        <f t="shared" si="91"/>
        <v>0</v>
      </c>
      <c r="E551" s="58">
        <f t="shared" si="91"/>
        <v>0</v>
      </c>
      <c r="F551" s="41"/>
      <c r="G551" s="20"/>
      <c r="H551" s="10"/>
      <c r="L551" s="23">
        <f>L$12</f>
        <v>0</v>
      </c>
    </row>
    <row r="552" spans="1:12" ht="20.25" thickTop="1" thickBot="1">
      <c r="A552" s="52" t="s">
        <v>9</v>
      </c>
      <c r="B552" s="53">
        <v>0.5</v>
      </c>
      <c r="C552" s="53">
        <v>0.25</v>
      </c>
      <c r="D552" s="53">
        <v>0.125</v>
      </c>
      <c r="E552" s="54">
        <v>0.125</v>
      </c>
      <c r="F552" s="20"/>
      <c r="G552" s="20"/>
      <c r="H552" s="10"/>
      <c r="L552" s="23">
        <f>L$13</f>
        <v>0</v>
      </c>
    </row>
    <row r="553" spans="1:12" ht="19.5" thickTop="1">
      <c r="A553" s="22" t="s">
        <v>11</v>
      </c>
      <c r="B553" s="46">
        <f>SUMPRODUCT(B549:E549,B552:E552)</f>
        <v>1.875</v>
      </c>
      <c r="C553" s="64" t="str">
        <f>[1]ПротоколыИспытаний!E553</f>
        <v>?</v>
      </c>
      <c r="D553" s="65" t="s">
        <v>89</v>
      </c>
      <c r="E553" s="46">
        <f>SUMPRODUCT(B549:E549,B551:E551)</f>
        <v>0</v>
      </c>
      <c r="F553" s="20"/>
      <c r="G553" s="20"/>
      <c r="H553" s="10"/>
      <c r="L553" s="23">
        <f>L$14</f>
        <v>0</v>
      </c>
    </row>
    <row r="554" spans="1:12" ht="18.75">
      <c r="A554" s="22" t="s">
        <v>13</v>
      </c>
      <c r="B554" s="46">
        <f>SUMPRODUCT(B548:E548,B552:E552)-B553*B553</f>
        <v>1.109375</v>
      </c>
      <c r="C554" s="64" t="str">
        <f>[1]ПротоколыИспытаний!E554</f>
        <v>?</v>
      </c>
      <c r="D554" s="65" t="s">
        <v>90</v>
      </c>
      <c r="E554" s="46">
        <f>SUMPRODUCT(B548:E548,B551:E551)-E553*E553</f>
        <v>0</v>
      </c>
      <c r="F554" s="20" t="s">
        <v>18</v>
      </c>
      <c r="G554" s="20">
        <f>E554*F550/(F550-1)</f>
        <v>0</v>
      </c>
      <c r="H554" s="10" t="str">
        <f>[1]ПротоколыИспытаний!G554</f>
        <v>?</v>
      </c>
      <c r="L554" s="23">
        <f>L$15</f>
        <v>0</v>
      </c>
    </row>
    <row r="555" spans="1:12" ht="18.75">
      <c r="A555" s="22" t="s">
        <v>15</v>
      </c>
      <c r="B555" s="46">
        <f>SQRT(B554)</f>
        <v>1.0532687216470449</v>
      </c>
      <c r="C555" s="64" t="str">
        <f>[1]ПротоколыИспытаний!E555</f>
        <v>?</v>
      </c>
      <c r="D555" s="65" t="s">
        <v>91</v>
      </c>
      <c r="E555" s="46">
        <f>SQRT(E554)</f>
        <v>0</v>
      </c>
      <c r="F555" s="20"/>
      <c r="G555" s="20"/>
      <c r="H555" s="10"/>
      <c r="L555" s="23">
        <f>L$16</f>
        <v>0</v>
      </c>
    </row>
    <row r="556" spans="1:12" ht="18.75">
      <c r="A556" s="22"/>
      <c r="B556" s="20"/>
      <c r="C556" s="20"/>
      <c r="D556" s="20"/>
      <c r="E556" s="20"/>
      <c r="F556" s="20"/>
      <c r="G556" s="20"/>
      <c r="H556" s="10"/>
      <c r="L556" s="23">
        <f t="shared" ref="L556:L557" si="92">L538</f>
        <v>0</v>
      </c>
    </row>
    <row r="557" spans="1:12" ht="18.75">
      <c r="A557" s="5"/>
      <c r="B557" s="7"/>
      <c r="C557" s="7"/>
      <c r="D557" s="7"/>
      <c r="E557" s="7"/>
      <c r="F557" s="7"/>
      <c r="G557" s="7"/>
      <c r="H557" s="10"/>
      <c r="L557" s="23">
        <f t="shared" si="92"/>
        <v>0</v>
      </c>
    </row>
    <row r="559" spans="1:12" ht="18.75">
      <c r="A559" s="15">
        <f>'Название и список группы'!A32</f>
        <v>31</v>
      </c>
      <c r="B559" s="67">
        <f>'Название и список группы'!B32</f>
        <v>0</v>
      </c>
      <c r="C559" s="67"/>
      <c r="D559" s="67"/>
      <c r="E559" s="67"/>
      <c r="F559" s="67"/>
      <c r="G559" s="67"/>
      <c r="H559" s="67"/>
      <c r="I559" s="67"/>
      <c r="J559" s="67"/>
      <c r="L559" s="60" t="str">
        <f>L$1</f>
        <v>Поля изменять только на листе "ПротоколыИспытаний"</v>
      </c>
    </row>
    <row r="560" spans="1:12">
      <c r="A560" s="18"/>
      <c r="B560" s="7" t="s">
        <v>20</v>
      </c>
      <c r="C560" s="21"/>
      <c r="D560" s="18"/>
      <c r="E560" s="7" t="s">
        <v>20</v>
      </c>
      <c r="F560" s="21"/>
      <c r="G560" s="8"/>
      <c r="H560" s="2"/>
      <c r="I560" s="2"/>
      <c r="J560" s="3" t="s">
        <v>0</v>
      </c>
      <c r="L560" s="23" t="str">
        <f>L$2</f>
        <v>5 серий бросков монеты</v>
      </c>
    </row>
    <row r="561" spans="1:12" ht="18.75">
      <c r="A561" s="25" t="s">
        <v>21</v>
      </c>
      <c r="B561" s="22">
        <f>ПротоколыИспытаний!B561</f>
        <v>0</v>
      </c>
      <c r="C561" s="20"/>
      <c r="D561" s="25" t="s">
        <v>21</v>
      </c>
      <c r="E561" s="22">
        <f>ПротоколыИспытаний!E561</f>
        <v>0</v>
      </c>
      <c r="F561" s="20"/>
      <c r="G561" s="7"/>
      <c r="H561" s="10"/>
      <c r="I561" s="10"/>
      <c r="J561" s="24">
        <f>IF(SUM(B561:B565)&gt;0,1,10^(-5))</f>
        <v>1.0000000000000001E-5</v>
      </c>
      <c r="L561" s="23" t="str">
        <f>L$3</f>
        <v>X — число бросков в серии из не более 4 бросков,</v>
      </c>
    </row>
    <row r="562" spans="1:12" ht="18.75">
      <c r="A562" s="25" t="s">
        <v>23</v>
      </c>
      <c r="B562" s="22">
        <f>ПротоколыИспытаний!B562</f>
        <v>0</v>
      </c>
      <c r="C562" s="20"/>
      <c r="D562" s="25" t="s">
        <v>23</v>
      </c>
      <c r="E562" s="22">
        <f>ПротоколыИспытаний!E562</f>
        <v>0</v>
      </c>
      <c r="F562" s="20"/>
      <c r="G562" s="7"/>
      <c r="H562" s="10"/>
      <c r="I562" s="10"/>
      <c r="L562" s="23" t="str">
        <f>L$4</f>
        <v>серия прекращается либо после 4-го броска,</v>
      </c>
    </row>
    <row r="563" spans="1:12" ht="18.75">
      <c r="A563" s="25" t="s">
        <v>25</v>
      </c>
      <c r="B563" s="22">
        <f>ПротоколыИспытаний!B563</f>
        <v>0</v>
      </c>
      <c r="C563" s="20"/>
      <c r="D563" s="25" t="s">
        <v>25</v>
      </c>
      <c r="E563" s="22">
        <f>ПротоколыИспытаний!E563</f>
        <v>0</v>
      </c>
      <c r="F563" s="20"/>
      <c r="G563" s="7"/>
      <c r="H563" s="10"/>
      <c r="I563" s="10"/>
      <c r="L563" s="23">
        <f>L$6</f>
        <v>0</v>
      </c>
    </row>
    <row r="564" spans="1:12" ht="18.75">
      <c r="A564" s="25" t="s">
        <v>27</v>
      </c>
      <c r="B564" s="22">
        <f>ПротоколыИспытаний!B564</f>
        <v>0</v>
      </c>
      <c r="C564" s="20"/>
      <c r="D564" s="25" t="s">
        <v>27</v>
      </c>
      <c r="E564" s="22">
        <f>ПротоколыИспытаний!E564</f>
        <v>0</v>
      </c>
      <c r="F564" s="20"/>
      <c r="G564" s="7"/>
      <c r="H564" s="10"/>
      <c r="I564" s="11"/>
      <c r="L564" s="23" t="str">
        <f>L$7</f>
        <v>Результаты испытаний и расчетов заносите только</v>
      </c>
    </row>
    <row r="565" spans="1:12" ht="18.75">
      <c r="A565" s="26" t="s">
        <v>29</v>
      </c>
      <c r="B565" s="22">
        <f>ПротоколыИспытаний!B565</f>
        <v>0</v>
      </c>
      <c r="C565" s="20"/>
      <c r="D565" s="26" t="s">
        <v>29</v>
      </c>
      <c r="E565" s="22">
        <f>ПротоколыИспытаний!E565</f>
        <v>0</v>
      </c>
      <c r="F565" s="20"/>
      <c r="G565" s="7"/>
      <c r="H565" s="10"/>
      <c r="I565" s="11"/>
      <c r="L565" s="23" t="str">
        <f>L$8</f>
        <v>в ячейки на листе "ПротоколыИспытаний"</v>
      </c>
    </row>
    <row r="566" spans="1:12" ht="19.5" thickBot="1">
      <c r="A566" s="18" t="s">
        <v>5</v>
      </c>
      <c r="B566" s="34">
        <f>B567*B567</f>
        <v>1</v>
      </c>
      <c r="C566" s="34">
        <f t="shared" ref="C566:E566" si="93">C567*C567</f>
        <v>4</v>
      </c>
      <c r="D566" s="34">
        <f t="shared" si="93"/>
        <v>9</v>
      </c>
      <c r="E566" s="34">
        <f t="shared" si="93"/>
        <v>16</v>
      </c>
      <c r="F566" s="20"/>
      <c r="G566" s="20"/>
      <c r="H566" s="10"/>
      <c r="L566" s="23">
        <f>L$9</f>
        <v>0</v>
      </c>
    </row>
    <row r="567" spans="1:12" ht="20.25" thickTop="1" thickBot="1">
      <c r="A567" s="30" t="s">
        <v>6</v>
      </c>
      <c r="B567" s="31">
        <v>1</v>
      </c>
      <c r="C567" s="31">
        <v>2</v>
      </c>
      <c r="D567" s="31">
        <v>3</v>
      </c>
      <c r="E567" s="32">
        <v>4</v>
      </c>
      <c r="F567" s="44"/>
      <c r="G567" s="20"/>
      <c r="H567" s="10"/>
      <c r="L567" s="23">
        <f>L$10</f>
        <v>0</v>
      </c>
    </row>
    <row r="568" spans="1:12" ht="20.25" thickTop="1" thickBot="1">
      <c r="A568" s="33" t="s">
        <v>7</v>
      </c>
      <c r="B568" s="22">
        <f>ПротоколыИспытаний!B568</f>
        <v>0</v>
      </c>
      <c r="C568" s="22">
        <f>ПротоколыИспытаний!C568</f>
        <v>0</v>
      </c>
      <c r="D568" s="22">
        <f>ПротоколыИспытаний!D568</f>
        <v>0</v>
      </c>
      <c r="E568" s="22">
        <f>ПротоколыИспытаний!E568</f>
        <v>0</v>
      </c>
      <c r="F568" s="45">
        <f>SUM(B568:E568)</f>
        <v>0</v>
      </c>
      <c r="G568" s="40"/>
      <c r="H568" s="10"/>
      <c r="L568" s="23">
        <f>L$11</f>
        <v>0</v>
      </c>
    </row>
    <row r="569" spans="1:12" ht="20.25" thickTop="1" thickBot="1">
      <c r="A569" s="19" t="s">
        <v>8</v>
      </c>
      <c r="B569" s="58">
        <f>IF($F568=0,0,B568/$F568)</f>
        <v>0</v>
      </c>
      <c r="C569" s="58">
        <f t="shared" ref="C569:E569" si="94">IF($F568=0,0,C568/$F568)</f>
        <v>0</v>
      </c>
      <c r="D569" s="58">
        <f t="shared" si="94"/>
        <v>0</v>
      </c>
      <c r="E569" s="58">
        <f t="shared" si="94"/>
        <v>0</v>
      </c>
      <c r="F569" s="41"/>
      <c r="G569" s="20"/>
      <c r="H569" s="10"/>
      <c r="L569" s="23">
        <f>L$12</f>
        <v>0</v>
      </c>
    </row>
    <row r="570" spans="1:12" ht="20.25" thickTop="1" thickBot="1">
      <c r="A570" s="52" t="s">
        <v>9</v>
      </c>
      <c r="B570" s="53">
        <v>0.5</v>
      </c>
      <c r="C570" s="53">
        <v>0.25</v>
      </c>
      <c r="D570" s="53">
        <v>0.125</v>
      </c>
      <c r="E570" s="54">
        <v>0.125</v>
      </c>
      <c r="F570" s="20"/>
      <c r="G570" s="20"/>
      <c r="H570" s="10"/>
      <c r="L570" s="23">
        <f>L$13</f>
        <v>0</v>
      </c>
    </row>
    <row r="571" spans="1:12" ht="19.5" thickTop="1">
      <c r="A571" s="22" t="s">
        <v>11</v>
      </c>
      <c r="B571" s="46">
        <f>SUMPRODUCT(B567:E567,B570:E570)</f>
        <v>1.875</v>
      </c>
      <c r="C571" s="64" t="str">
        <f>[1]ПротоколыИспытаний!E571</f>
        <v>?</v>
      </c>
      <c r="D571" s="65" t="s">
        <v>89</v>
      </c>
      <c r="E571" s="46">
        <f>SUMPRODUCT(B567:E567,B569:E569)</f>
        <v>0</v>
      </c>
      <c r="F571" s="20"/>
      <c r="G571" s="20"/>
      <c r="H571" s="10"/>
      <c r="L571" s="23">
        <f>L$14</f>
        <v>0</v>
      </c>
    </row>
    <row r="572" spans="1:12" ht="18.75">
      <c r="A572" s="22" t="s">
        <v>13</v>
      </c>
      <c r="B572" s="46">
        <f>SUMPRODUCT(B566:E566,B570:E570)-B571*B571</f>
        <v>1.109375</v>
      </c>
      <c r="C572" s="64" t="str">
        <f>[1]ПротоколыИспытаний!E572</f>
        <v>?</v>
      </c>
      <c r="D572" s="65" t="s">
        <v>90</v>
      </c>
      <c r="E572" s="46">
        <f>SUMPRODUCT(B566:E566,B569:E569)-E571*E571</f>
        <v>0</v>
      </c>
      <c r="F572" s="20" t="s">
        <v>18</v>
      </c>
      <c r="G572" s="20">
        <f>E572*F568/(F568-1)</f>
        <v>0</v>
      </c>
      <c r="H572" s="10" t="str">
        <f>[1]ПротоколыИспытаний!G572</f>
        <v>?</v>
      </c>
      <c r="L572" s="23">
        <f>L$15</f>
        <v>0</v>
      </c>
    </row>
    <row r="573" spans="1:12" ht="18.75">
      <c r="A573" s="22" t="s">
        <v>15</v>
      </c>
      <c r="B573" s="46">
        <f>SQRT(B572)</f>
        <v>1.0532687216470449</v>
      </c>
      <c r="C573" s="64" t="str">
        <f>[1]ПротоколыИспытаний!E573</f>
        <v>?</v>
      </c>
      <c r="D573" s="65" t="s">
        <v>91</v>
      </c>
      <c r="E573" s="46">
        <f>SQRT(E572)</f>
        <v>0</v>
      </c>
      <c r="F573" s="20"/>
      <c r="G573" s="20"/>
      <c r="H573" s="10"/>
      <c r="L573" s="23">
        <f>L$16</f>
        <v>0</v>
      </c>
    </row>
    <row r="574" spans="1:12" ht="18.75">
      <c r="A574" s="22"/>
      <c r="B574" s="20"/>
      <c r="C574" s="20"/>
      <c r="D574" s="20"/>
      <c r="E574" s="20"/>
      <c r="F574" s="20"/>
      <c r="G574" s="20"/>
      <c r="H574" s="10"/>
      <c r="L574" s="23">
        <f t="shared" ref="L574:L575" si="95">L556</f>
        <v>0</v>
      </c>
    </row>
    <row r="575" spans="1:12" ht="18.75">
      <c r="A575" s="5"/>
      <c r="B575" s="7"/>
      <c r="C575" s="7"/>
      <c r="D575" s="7"/>
      <c r="E575" s="7"/>
      <c r="F575" s="7"/>
      <c r="G575" s="7"/>
      <c r="H575" s="10"/>
      <c r="L575" s="23">
        <f t="shared" si="95"/>
        <v>0</v>
      </c>
    </row>
    <row r="577" spans="1:12" ht="18.75">
      <c r="A577" s="15">
        <f>'Название и список группы'!A33</f>
        <v>32</v>
      </c>
      <c r="B577" s="67">
        <f>'Название и список группы'!B33</f>
        <v>0</v>
      </c>
      <c r="C577" s="67"/>
      <c r="D577" s="67"/>
      <c r="E577" s="67"/>
      <c r="F577" s="67"/>
      <c r="G577" s="67"/>
      <c r="H577" s="67"/>
      <c r="I577" s="67"/>
      <c r="J577" s="67"/>
      <c r="L577" s="60" t="str">
        <f>L$1</f>
        <v>Поля изменять только на листе "ПротоколыИспытаний"</v>
      </c>
    </row>
    <row r="578" spans="1:12">
      <c r="A578" s="18"/>
      <c r="B578" s="7" t="s">
        <v>20</v>
      </c>
      <c r="C578" s="21"/>
      <c r="D578" s="18"/>
      <c r="E578" s="7" t="s">
        <v>20</v>
      </c>
      <c r="F578" s="21"/>
      <c r="G578" s="8"/>
      <c r="H578" s="2"/>
      <c r="I578" s="2"/>
      <c r="J578" s="3" t="s">
        <v>0</v>
      </c>
      <c r="L578" s="23" t="str">
        <f>L$2</f>
        <v>5 серий бросков монеты</v>
      </c>
    </row>
    <row r="579" spans="1:12" ht="18.75">
      <c r="A579" s="25" t="s">
        <v>21</v>
      </c>
      <c r="B579" s="22">
        <f>ПротоколыИспытаний!B579</f>
        <v>0</v>
      </c>
      <c r="C579" s="20"/>
      <c r="D579" s="25" t="s">
        <v>21</v>
      </c>
      <c r="E579" s="22">
        <f>ПротоколыИспытаний!E579</f>
        <v>0</v>
      </c>
      <c r="F579" s="20"/>
      <c r="G579" s="7"/>
      <c r="H579" s="10"/>
      <c r="I579" s="10"/>
      <c r="J579" s="24">
        <f>IF(SUM(B579:B583)&gt;0,1,10^(-5))</f>
        <v>1.0000000000000001E-5</v>
      </c>
      <c r="L579" s="23" t="str">
        <f>L$3</f>
        <v>X — число бросков в серии из не более 4 бросков,</v>
      </c>
    </row>
    <row r="580" spans="1:12" ht="18.75">
      <c r="A580" s="25" t="s">
        <v>23</v>
      </c>
      <c r="B580" s="22">
        <f>ПротоколыИспытаний!B580</f>
        <v>0</v>
      </c>
      <c r="C580" s="20"/>
      <c r="D580" s="25" t="s">
        <v>23</v>
      </c>
      <c r="E580" s="22">
        <f>ПротоколыИспытаний!E580</f>
        <v>0</v>
      </c>
      <c r="F580" s="20"/>
      <c r="G580" s="7"/>
      <c r="H580" s="10"/>
      <c r="I580" s="10"/>
      <c r="L580" s="23" t="str">
        <f>L$4</f>
        <v>серия прекращается либо после 4-го броска,</v>
      </c>
    </row>
    <row r="581" spans="1:12" ht="18.75">
      <c r="A581" s="25" t="s">
        <v>25</v>
      </c>
      <c r="B581" s="22">
        <f>ПротоколыИспытаний!B581</f>
        <v>0</v>
      </c>
      <c r="C581" s="20"/>
      <c r="D581" s="25" t="s">
        <v>25</v>
      </c>
      <c r="E581" s="22">
        <f>ПротоколыИспытаний!E581</f>
        <v>0</v>
      </c>
      <c r="F581" s="20"/>
      <c r="G581" s="7"/>
      <c r="H581" s="10"/>
      <c r="I581" s="10"/>
      <c r="L581" s="23">
        <f>L$6</f>
        <v>0</v>
      </c>
    </row>
    <row r="582" spans="1:12" ht="18.75">
      <c r="A582" s="25" t="s">
        <v>27</v>
      </c>
      <c r="B582" s="22">
        <f>ПротоколыИспытаний!B582</f>
        <v>0</v>
      </c>
      <c r="C582" s="20"/>
      <c r="D582" s="25" t="s">
        <v>27</v>
      </c>
      <c r="E582" s="22">
        <f>ПротоколыИспытаний!E582</f>
        <v>0</v>
      </c>
      <c r="F582" s="20"/>
      <c r="G582" s="7"/>
      <c r="H582" s="10"/>
      <c r="I582" s="11"/>
      <c r="L582" s="23" t="str">
        <f>L$7</f>
        <v>Результаты испытаний и расчетов заносите только</v>
      </c>
    </row>
    <row r="583" spans="1:12" ht="18.75">
      <c r="A583" s="26" t="s">
        <v>29</v>
      </c>
      <c r="B583" s="22">
        <f>ПротоколыИспытаний!B583</f>
        <v>0</v>
      </c>
      <c r="C583" s="20"/>
      <c r="D583" s="26" t="s">
        <v>29</v>
      </c>
      <c r="E583" s="22">
        <f>ПротоколыИспытаний!E583</f>
        <v>0</v>
      </c>
      <c r="F583" s="20"/>
      <c r="G583" s="7"/>
      <c r="H583" s="10"/>
      <c r="I583" s="11"/>
      <c r="L583" s="23" t="str">
        <f>L$8</f>
        <v>в ячейки на листе "ПротоколыИспытаний"</v>
      </c>
    </row>
    <row r="584" spans="1:12" ht="19.5" thickBot="1">
      <c r="A584" s="18" t="s">
        <v>5</v>
      </c>
      <c r="B584" s="34">
        <f>B585*B585</f>
        <v>1</v>
      </c>
      <c r="C584" s="34">
        <f t="shared" ref="C584:E584" si="96">C585*C585</f>
        <v>4</v>
      </c>
      <c r="D584" s="34">
        <f t="shared" si="96"/>
        <v>9</v>
      </c>
      <c r="E584" s="34">
        <f t="shared" si="96"/>
        <v>16</v>
      </c>
      <c r="F584" s="20"/>
      <c r="G584" s="20"/>
      <c r="H584" s="10"/>
      <c r="L584" s="23">
        <f>L$9</f>
        <v>0</v>
      </c>
    </row>
    <row r="585" spans="1:12" ht="20.25" thickTop="1" thickBot="1">
      <c r="A585" s="30" t="s">
        <v>6</v>
      </c>
      <c r="B585" s="31">
        <v>1</v>
      </c>
      <c r="C585" s="31">
        <v>2</v>
      </c>
      <c r="D585" s="31">
        <v>3</v>
      </c>
      <c r="E585" s="32">
        <v>4</v>
      </c>
      <c r="F585" s="44"/>
      <c r="G585" s="20"/>
      <c r="H585" s="10"/>
      <c r="L585" s="23">
        <f>L$10</f>
        <v>0</v>
      </c>
    </row>
    <row r="586" spans="1:12" ht="20.25" thickTop="1" thickBot="1">
      <c r="A586" s="33" t="s">
        <v>7</v>
      </c>
      <c r="B586" s="22">
        <f>ПротоколыИспытаний!B586</f>
        <v>0</v>
      </c>
      <c r="C586" s="22">
        <f>ПротоколыИспытаний!C586</f>
        <v>0</v>
      </c>
      <c r="D586" s="22">
        <f>ПротоколыИспытаний!D586</f>
        <v>0</v>
      </c>
      <c r="E586" s="22">
        <f>ПротоколыИспытаний!E586</f>
        <v>0</v>
      </c>
      <c r="F586" s="45">
        <f>SUM(B586:E586)</f>
        <v>0</v>
      </c>
      <c r="G586" s="40"/>
      <c r="H586" s="10"/>
      <c r="L586" s="23">
        <f>L$11</f>
        <v>0</v>
      </c>
    </row>
    <row r="587" spans="1:12" ht="20.25" thickTop="1" thickBot="1">
      <c r="A587" s="19" t="s">
        <v>8</v>
      </c>
      <c r="B587" s="58">
        <f>IF($F586=0,0,B586/$F586)</f>
        <v>0</v>
      </c>
      <c r="C587" s="58">
        <f t="shared" ref="C587:E587" si="97">IF($F586=0,0,C586/$F586)</f>
        <v>0</v>
      </c>
      <c r="D587" s="58">
        <f t="shared" si="97"/>
        <v>0</v>
      </c>
      <c r="E587" s="58">
        <f t="shared" si="97"/>
        <v>0</v>
      </c>
      <c r="F587" s="41"/>
      <c r="G587" s="20"/>
      <c r="H587" s="10"/>
      <c r="L587" s="23">
        <f>L$12</f>
        <v>0</v>
      </c>
    </row>
    <row r="588" spans="1:12" ht="20.25" thickTop="1" thickBot="1">
      <c r="A588" s="52" t="s">
        <v>9</v>
      </c>
      <c r="B588" s="53">
        <v>0.5</v>
      </c>
      <c r="C588" s="53">
        <v>0.25</v>
      </c>
      <c r="D588" s="53">
        <v>0.125</v>
      </c>
      <c r="E588" s="54">
        <v>0.125</v>
      </c>
      <c r="F588" s="20"/>
      <c r="G588" s="20"/>
      <c r="H588" s="10"/>
      <c r="L588" s="23">
        <f>L$13</f>
        <v>0</v>
      </c>
    </row>
    <row r="589" spans="1:12" ht="19.5" thickTop="1">
      <c r="A589" s="22" t="s">
        <v>11</v>
      </c>
      <c r="B589" s="46">
        <f>SUMPRODUCT(B585:E585,B588:E588)</f>
        <v>1.875</v>
      </c>
      <c r="C589" s="64" t="str">
        <f>[1]ПротоколыИспытаний!E589</f>
        <v>?</v>
      </c>
      <c r="D589" s="65" t="s">
        <v>89</v>
      </c>
      <c r="E589" s="46">
        <f>SUMPRODUCT(B585:E585,B587:E587)</f>
        <v>0</v>
      </c>
      <c r="F589" s="20"/>
      <c r="G589" s="20"/>
      <c r="H589" s="10"/>
      <c r="L589" s="23">
        <f>L$14</f>
        <v>0</v>
      </c>
    </row>
    <row r="590" spans="1:12" ht="18.75">
      <c r="A590" s="22" t="s">
        <v>13</v>
      </c>
      <c r="B590" s="46">
        <f>SUMPRODUCT(B584:E584,B588:E588)-B589*B589</f>
        <v>1.109375</v>
      </c>
      <c r="C590" s="64" t="str">
        <f>[1]ПротоколыИспытаний!E590</f>
        <v>?</v>
      </c>
      <c r="D590" s="65" t="s">
        <v>90</v>
      </c>
      <c r="E590" s="46">
        <f>SUMPRODUCT(B584:E584,B587:E587)-E589*E589</f>
        <v>0</v>
      </c>
      <c r="F590" s="20" t="s">
        <v>18</v>
      </c>
      <c r="G590" s="20">
        <f>E590*F586/(F586-1)</f>
        <v>0</v>
      </c>
      <c r="H590" s="10" t="str">
        <f>[1]ПротоколыИспытаний!G590</f>
        <v>?</v>
      </c>
      <c r="L590" s="23">
        <f>L$15</f>
        <v>0</v>
      </c>
    </row>
    <row r="591" spans="1:12" ht="18.75">
      <c r="A591" s="22" t="s">
        <v>15</v>
      </c>
      <c r="B591" s="46">
        <f>SQRT(B590)</f>
        <v>1.0532687216470449</v>
      </c>
      <c r="C591" s="64" t="str">
        <f>[1]ПротоколыИспытаний!E591</f>
        <v>?</v>
      </c>
      <c r="D591" s="65" t="s">
        <v>91</v>
      </c>
      <c r="E591" s="46">
        <f>SQRT(E590)</f>
        <v>0</v>
      </c>
      <c r="F591" s="20"/>
      <c r="G591" s="20"/>
      <c r="H591" s="10"/>
      <c r="L591" s="23">
        <f>L$16</f>
        <v>0</v>
      </c>
    </row>
    <row r="592" spans="1:12" ht="18.75">
      <c r="A592" s="22"/>
      <c r="B592" s="20"/>
      <c r="C592" s="20"/>
      <c r="D592" s="20"/>
      <c r="E592" s="20"/>
      <c r="F592" s="20"/>
      <c r="G592" s="20"/>
      <c r="H592" s="10"/>
      <c r="L592" s="23">
        <f t="shared" ref="L592:L593" si="98">L574</f>
        <v>0</v>
      </c>
    </row>
    <row r="593" spans="1:12" ht="18.75">
      <c r="A593" s="5"/>
      <c r="B593" s="7"/>
      <c r="C593" s="7"/>
      <c r="D593" s="7"/>
      <c r="E593" s="7"/>
      <c r="F593" s="7"/>
      <c r="G593" s="7"/>
      <c r="H593" s="10"/>
      <c r="L593" s="23">
        <f t="shared" si="98"/>
        <v>0</v>
      </c>
    </row>
    <row r="595" spans="1:12" ht="18.75">
      <c r="A595" s="15">
        <f>'Название и список группы'!A34</f>
        <v>33</v>
      </c>
      <c r="B595" s="67">
        <f>'Название и список группы'!B34</f>
        <v>0</v>
      </c>
      <c r="C595" s="67"/>
      <c r="D595" s="67"/>
      <c r="E595" s="67"/>
      <c r="F595" s="67"/>
      <c r="G595" s="67"/>
      <c r="H595" s="67"/>
      <c r="I595" s="67"/>
      <c r="J595" s="67"/>
      <c r="L595" s="60" t="str">
        <f>L$1</f>
        <v>Поля изменять только на листе "ПротоколыИспытаний"</v>
      </c>
    </row>
    <row r="596" spans="1:12">
      <c r="A596" s="18"/>
      <c r="B596" s="7" t="s">
        <v>20</v>
      </c>
      <c r="C596" s="21"/>
      <c r="D596" s="18"/>
      <c r="E596" s="7" t="s">
        <v>20</v>
      </c>
      <c r="F596" s="21"/>
      <c r="G596" s="8"/>
      <c r="H596" s="2"/>
      <c r="I596" s="2"/>
      <c r="J596" s="3" t="s">
        <v>0</v>
      </c>
      <c r="L596" s="23" t="str">
        <f>L$2</f>
        <v>5 серий бросков монеты</v>
      </c>
    </row>
    <row r="597" spans="1:12" ht="18.75">
      <c r="A597" s="25" t="s">
        <v>21</v>
      </c>
      <c r="B597" s="22">
        <f>ПротоколыИспытаний!B597</f>
        <v>0</v>
      </c>
      <c r="C597" s="20"/>
      <c r="D597" s="25" t="s">
        <v>21</v>
      </c>
      <c r="E597" s="22">
        <f>ПротоколыИспытаний!E597</f>
        <v>0</v>
      </c>
      <c r="F597" s="20"/>
      <c r="G597" s="7"/>
      <c r="H597" s="10"/>
      <c r="I597" s="10"/>
      <c r="J597" s="24">
        <f>IF(SUM(B597:B601)&gt;0,1,10^(-5))</f>
        <v>1.0000000000000001E-5</v>
      </c>
      <c r="L597" s="23" t="str">
        <f>L$3</f>
        <v>X — число бросков в серии из не более 4 бросков,</v>
      </c>
    </row>
    <row r="598" spans="1:12" ht="18.75">
      <c r="A598" s="25" t="s">
        <v>23</v>
      </c>
      <c r="B598" s="22">
        <f>ПротоколыИспытаний!B598</f>
        <v>0</v>
      </c>
      <c r="C598" s="20"/>
      <c r="D598" s="25" t="s">
        <v>23</v>
      </c>
      <c r="E598" s="22">
        <f>ПротоколыИспытаний!E598</f>
        <v>0</v>
      </c>
      <c r="F598" s="20"/>
      <c r="G598" s="7"/>
      <c r="H598" s="10"/>
      <c r="I598" s="10"/>
      <c r="L598" s="23" t="str">
        <f>L$4</f>
        <v>серия прекращается либо после 4-го броска,</v>
      </c>
    </row>
    <row r="599" spans="1:12" ht="18.75">
      <c r="A599" s="25" t="s">
        <v>25</v>
      </c>
      <c r="B599" s="22">
        <f>ПротоколыИспытаний!B599</f>
        <v>0</v>
      </c>
      <c r="C599" s="20"/>
      <c r="D599" s="25" t="s">
        <v>25</v>
      </c>
      <c r="E599" s="22">
        <f>ПротоколыИспытаний!E599</f>
        <v>0</v>
      </c>
      <c r="F599" s="20"/>
      <c r="G599" s="7"/>
      <c r="H599" s="10"/>
      <c r="I599" s="10"/>
      <c r="L599" s="23">
        <f>L$6</f>
        <v>0</v>
      </c>
    </row>
    <row r="600" spans="1:12" ht="18.75">
      <c r="A600" s="25" t="s">
        <v>27</v>
      </c>
      <c r="B600" s="22">
        <f>ПротоколыИспытаний!B600</f>
        <v>0</v>
      </c>
      <c r="C600" s="20"/>
      <c r="D600" s="25" t="s">
        <v>27</v>
      </c>
      <c r="E600" s="22">
        <f>ПротоколыИспытаний!E600</f>
        <v>0</v>
      </c>
      <c r="F600" s="20"/>
      <c r="G600" s="7"/>
      <c r="H600" s="10"/>
      <c r="I600" s="11"/>
      <c r="L600" s="23" t="str">
        <f>L$7</f>
        <v>Результаты испытаний и расчетов заносите только</v>
      </c>
    </row>
    <row r="601" spans="1:12" ht="18.75">
      <c r="A601" s="26" t="s">
        <v>29</v>
      </c>
      <c r="B601" s="22">
        <f>ПротоколыИспытаний!B601</f>
        <v>0</v>
      </c>
      <c r="C601" s="20"/>
      <c r="D601" s="26" t="s">
        <v>29</v>
      </c>
      <c r="E601" s="22">
        <f>ПротоколыИспытаний!E601</f>
        <v>0</v>
      </c>
      <c r="F601" s="20"/>
      <c r="G601" s="7"/>
      <c r="H601" s="10"/>
      <c r="I601" s="11"/>
      <c r="L601" s="23" t="str">
        <f>L$8</f>
        <v>в ячейки на листе "ПротоколыИспытаний"</v>
      </c>
    </row>
    <row r="602" spans="1:12" ht="19.5" thickBot="1">
      <c r="A602" s="18" t="s">
        <v>5</v>
      </c>
      <c r="B602" s="34">
        <f>B603*B603</f>
        <v>1</v>
      </c>
      <c r="C602" s="34">
        <f t="shared" ref="C602:E602" si="99">C603*C603</f>
        <v>4</v>
      </c>
      <c r="D602" s="34">
        <f t="shared" si="99"/>
        <v>9</v>
      </c>
      <c r="E602" s="34">
        <f t="shared" si="99"/>
        <v>16</v>
      </c>
      <c r="F602" s="20"/>
      <c r="G602" s="20"/>
      <c r="H602" s="10"/>
      <c r="L602" s="23">
        <f>L$9</f>
        <v>0</v>
      </c>
    </row>
    <row r="603" spans="1:12" ht="20.25" thickTop="1" thickBot="1">
      <c r="A603" s="30" t="s">
        <v>6</v>
      </c>
      <c r="B603" s="31">
        <v>1</v>
      </c>
      <c r="C603" s="31">
        <v>2</v>
      </c>
      <c r="D603" s="31">
        <v>3</v>
      </c>
      <c r="E603" s="32">
        <v>4</v>
      </c>
      <c r="F603" s="44"/>
      <c r="G603" s="20"/>
      <c r="H603" s="10"/>
      <c r="L603" s="23">
        <f>L$10</f>
        <v>0</v>
      </c>
    </row>
    <row r="604" spans="1:12" ht="20.25" thickTop="1" thickBot="1">
      <c r="A604" s="33" t="s">
        <v>7</v>
      </c>
      <c r="B604" s="22">
        <f>ПротоколыИспытаний!B604</f>
        <v>0</v>
      </c>
      <c r="C604" s="22">
        <f>ПротоколыИспытаний!C604</f>
        <v>0</v>
      </c>
      <c r="D604" s="22">
        <f>ПротоколыИспытаний!D604</f>
        <v>0</v>
      </c>
      <c r="E604" s="22">
        <f>ПротоколыИспытаний!E604</f>
        <v>0</v>
      </c>
      <c r="F604" s="45">
        <f>SUM(B604:E604)</f>
        <v>0</v>
      </c>
      <c r="G604" s="40"/>
      <c r="H604" s="10"/>
      <c r="L604" s="23">
        <f>L$11</f>
        <v>0</v>
      </c>
    </row>
    <row r="605" spans="1:12" ht="20.25" thickTop="1" thickBot="1">
      <c r="A605" s="19" t="s">
        <v>8</v>
      </c>
      <c r="B605" s="58">
        <f>IF($F604=0,0,B604/$F604)</f>
        <v>0</v>
      </c>
      <c r="C605" s="58">
        <f t="shared" ref="C605:E605" si="100">IF($F604=0,0,C604/$F604)</f>
        <v>0</v>
      </c>
      <c r="D605" s="58">
        <f t="shared" si="100"/>
        <v>0</v>
      </c>
      <c r="E605" s="58">
        <f t="shared" si="100"/>
        <v>0</v>
      </c>
      <c r="F605" s="41"/>
      <c r="G605" s="20"/>
      <c r="H605" s="10"/>
      <c r="L605" s="23">
        <f>L$12</f>
        <v>0</v>
      </c>
    </row>
    <row r="606" spans="1:12" ht="20.25" thickTop="1" thickBot="1">
      <c r="A606" s="52" t="s">
        <v>9</v>
      </c>
      <c r="B606" s="53">
        <v>0.5</v>
      </c>
      <c r="C606" s="53">
        <v>0.25</v>
      </c>
      <c r="D606" s="53">
        <v>0.125</v>
      </c>
      <c r="E606" s="54">
        <v>0.125</v>
      </c>
      <c r="F606" s="20"/>
      <c r="G606" s="20"/>
      <c r="H606" s="10"/>
      <c r="L606" s="23">
        <f>L$13</f>
        <v>0</v>
      </c>
    </row>
    <row r="607" spans="1:12" ht="19.5" thickTop="1">
      <c r="A607" s="22" t="s">
        <v>11</v>
      </c>
      <c r="B607" s="46">
        <f>SUMPRODUCT(B603:E603,B606:E606)</f>
        <v>1.875</v>
      </c>
      <c r="C607" s="64" t="str">
        <f>[1]ПротоколыИспытаний!E607</f>
        <v>?</v>
      </c>
      <c r="D607" s="65" t="s">
        <v>89</v>
      </c>
      <c r="E607" s="46">
        <f>SUMPRODUCT(B603:E603,B605:E605)</f>
        <v>0</v>
      </c>
      <c r="F607" s="20"/>
      <c r="G607" s="20"/>
      <c r="H607" s="10"/>
      <c r="L607" s="23">
        <f>L$14</f>
        <v>0</v>
      </c>
    </row>
    <row r="608" spans="1:12" ht="18.75">
      <c r="A608" s="22" t="s">
        <v>13</v>
      </c>
      <c r="B608" s="46">
        <f>SUMPRODUCT(B602:E602,B606:E606)-B607*B607</f>
        <v>1.109375</v>
      </c>
      <c r="C608" s="64" t="str">
        <f>[1]ПротоколыИспытаний!E608</f>
        <v>?</v>
      </c>
      <c r="D608" s="65" t="s">
        <v>90</v>
      </c>
      <c r="E608" s="46">
        <f>SUMPRODUCT(B602:E602,B605:E605)-E607*E607</f>
        <v>0</v>
      </c>
      <c r="F608" s="20" t="s">
        <v>18</v>
      </c>
      <c r="G608" s="20">
        <f>E608*F604/(F604-1)</f>
        <v>0</v>
      </c>
      <c r="H608" s="10" t="str">
        <f>[1]ПротоколыИспытаний!G608</f>
        <v>?</v>
      </c>
      <c r="L608" s="23">
        <f>L$15</f>
        <v>0</v>
      </c>
    </row>
    <row r="609" spans="1:12" ht="18.75">
      <c r="A609" s="22" t="s">
        <v>15</v>
      </c>
      <c r="B609" s="46">
        <f>SQRT(B608)</f>
        <v>1.0532687216470449</v>
      </c>
      <c r="C609" s="64" t="str">
        <f>[1]ПротоколыИспытаний!E609</f>
        <v>?</v>
      </c>
      <c r="D609" s="65" t="s">
        <v>91</v>
      </c>
      <c r="E609" s="46">
        <f>SQRT(E608)</f>
        <v>0</v>
      </c>
      <c r="F609" s="20"/>
      <c r="G609" s="20"/>
      <c r="H609" s="10"/>
      <c r="L609" s="23">
        <f>L$16</f>
        <v>0</v>
      </c>
    </row>
    <row r="610" spans="1:12" ht="18.75">
      <c r="A610" s="22"/>
      <c r="B610" s="20"/>
      <c r="C610" s="20"/>
      <c r="D610" s="20"/>
      <c r="E610" s="20"/>
      <c r="F610" s="20"/>
      <c r="G610" s="20"/>
      <c r="H610" s="10"/>
      <c r="L610" s="23">
        <f t="shared" ref="L610:L611" si="101">L592</f>
        <v>0</v>
      </c>
    </row>
    <row r="611" spans="1:12" ht="18.75">
      <c r="A611" s="5"/>
      <c r="B611" s="7"/>
      <c r="C611" s="7"/>
      <c r="D611" s="7"/>
      <c r="E611" s="7"/>
      <c r="F611" s="7"/>
      <c r="G611" s="7"/>
      <c r="H611" s="10"/>
      <c r="L611" s="23">
        <f t="shared" si="101"/>
        <v>0</v>
      </c>
    </row>
    <row r="613" spans="1:12" ht="18.75">
      <c r="A613" s="15">
        <f>'Название и список группы'!A35</f>
        <v>34</v>
      </c>
      <c r="B613" s="67">
        <f>'Название и список группы'!B35</f>
        <v>0</v>
      </c>
      <c r="C613" s="67"/>
      <c r="D613" s="67"/>
      <c r="E613" s="67"/>
      <c r="F613" s="67"/>
      <c r="G613" s="67"/>
      <c r="H613" s="67"/>
      <c r="I613" s="67"/>
      <c r="J613" s="67"/>
      <c r="L613" s="60" t="str">
        <f>L$1</f>
        <v>Поля изменять только на листе "ПротоколыИспытаний"</v>
      </c>
    </row>
    <row r="614" spans="1:12">
      <c r="A614" s="18"/>
      <c r="B614" s="7" t="s">
        <v>20</v>
      </c>
      <c r="C614" s="21"/>
      <c r="D614" s="18"/>
      <c r="E614" s="7" t="s">
        <v>20</v>
      </c>
      <c r="F614" s="21"/>
      <c r="G614" s="8"/>
      <c r="H614" s="2"/>
      <c r="I614" s="2"/>
      <c r="J614" s="3" t="s">
        <v>0</v>
      </c>
      <c r="L614" s="23" t="str">
        <f>L$2</f>
        <v>5 серий бросков монеты</v>
      </c>
    </row>
    <row r="615" spans="1:12" ht="18.75">
      <c r="A615" s="25" t="s">
        <v>21</v>
      </c>
      <c r="B615" s="22">
        <f>ПротоколыИспытаний!B615</f>
        <v>0</v>
      </c>
      <c r="C615" s="20"/>
      <c r="D615" s="25" t="s">
        <v>21</v>
      </c>
      <c r="E615" s="22">
        <f>ПротоколыИспытаний!E615</f>
        <v>0</v>
      </c>
      <c r="F615" s="20"/>
      <c r="G615" s="7"/>
      <c r="H615" s="10"/>
      <c r="I615" s="10"/>
      <c r="J615" s="24">
        <f>IF(SUM(B615:B619)&gt;0,1,10^(-5))</f>
        <v>1.0000000000000001E-5</v>
      </c>
      <c r="L615" s="23" t="str">
        <f>L$3</f>
        <v>X — число бросков в серии из не более 4 бросков,</v>
      </c>
    </row>
    <row r="616" spans="1:12" ht="18.75">
      <c r="A616" s="25" t="s">
        <v>23</v>
      </c>
      <c r="B616" s="22">
        <f>ПротоколыИспытаний!B616</f>
        <v>0</v>
      </c>
      <c r="C616" s="20"/>
      <c r="D616" s="25" t="s">
        <v>23</v>
      </c>
      <c r="E616" s="22">
        <f>ПротоколыИспытаний!E616</f>
        <v>0</v>
      </c>
      <c r="F616" s="20"/>
      <c r="G616" s="7"/>
      <c r="H616" s="10"/>
      <c r="I616" s="10"/>
      <c r="L616" s="23" t="str">
        <f>L$4</f>
        <v>серия прекращается либо после 4-го броска,</v>
      </c>
    </row>
    <row r="617" spans="1:12" ht="18.75">
      <c r="A617" s="25" t="s">
        <v>25</v>
      </c>
      <c r="B617" s="22">
        <f>ПротоколыИспытаний!B617</f>
        <v>0</v>
      </c>
      <c r="C617" s="20"/>
      <c r="D617" s="25" t="s">
        <v>25</v>
      </c>
      <c r="E617" s="22">
        <f>ПротоколыИспытаний!E617</f>
        <v>0</v>
      </c>
      <c r="F617" s="20"/>
      <c r="G617" s="7"/>
      <c r="H617" s="10"/>
      <c r="I617" s="10"/>
      <c r="L617" s="23">
        <f>L$6</f>
        <v>0</v>
      </c>
    </row>
    <row r="618" spans="1:12" ht="18.75">
      <c r="A618" s="25" t="s">
        <v>27</v>
      </c>
      <c r="B618" s="22">
        <f>ПротоколыИспытаний!B618</f>
        <v>0</v>
      </c>
      <c r="C618" s="20"/>
      <c r="D618" s="25" t="s">
        <v>27</v>
      </c>
      <c r="E618" s="22">
        <f>ПротоколыИспытаний!E618</f>
        <v>0</v>
      </c>
      <c r="F618" s="20"/>
      <c r="G618" s="7"/>
      <c r="H618" s="10"/>
      <c r="I618" s="11"/>
      <c r="L618" s="23" t="str">
        <f>L$7</f>
        <v>Результаты испытаний и расчетов заносите только</v>
      </c>
    </row>
    <row r="619" spans="1:12" ht="18.75">
      <c r="A619" s="26" t="s">
        <v>29</v>
      </c>
      <c r="B619" s="22">
        <f>ПротоколыИспытаний!B619</f>
        <v>0</v>
      </c>
      <c r="C619" s="20"/>
      <c r="D619" s="26" t="s">
        <v>29</v>
      </c>
      <c r="E619" s="22">
        <f>ПротоколыИспытаний!E619</f>
        <v>0</v>
      </c>
      <c r="F619" s="20"/>
      <c r="G619" s="7"/>
      <c r="H619" s="10"/>
      <c r="I619" s="11"/>
      <c r="L619" s="23" t="str">
        <f>L$8</f>
        <v>в ячейки на листе "ПротоколыИспытаний"</v>
      </c>
    </row>
    <row r="620" spans="1:12" ht="19.5" thickBot="1">
      <c r="A620" s="18" t="s">
        <v>5</v>
      </c>
      <c r="B620" s="34">
        <f>B621*B621</f>
        <v>1</v>
      </c>
      <c r="C620" s="34">
        <f t="shared" ref="C620:E620" si="102">C621*C621</f>
        <v>4</v>
      </c>
      <c r="D620" s="34">
        <f t="shared" si="102"/>
        <v>9</v>
      </c>
      <c r="E620" s="34">
        <f t="shared" si="102"/>
        <v>16</v>
      </c>
      <c r="F620" s="20"/>
      <c r="G620" s="20"/>
      <c r="H620" s="10"/>
      <c r="L620" s="23">
        <f>L$9</f>
        <v>0</v>
      </c>
    </row>
    <row r="621" spans="1:12" ht="20.25" thickTop="1" thickBot="1">
      <c r="A621" s="30" t="s">
        <v>6</v>
      </c>
      <c r="B621" s="31">
        <v>1</v>
      </c>
      <c r="C621" s="31">
        <v>2</v>
      </c>
      <c r="D621" s="31">
        <v>3</v>
      </c>
      <c r="E621" s="32">
        <v>4</v>
      </c>
      <c r="F621" s="44"/>
      <c r="G621" s="20"/>
      <c r="H621" s="10"/>
      <c r="L621" s="23">
        <f>L$10</f>
        <v>0</v>
      </c>
    </row>
    <row r="622" spans="1:12" ht="20.25" thickTop="1" thickBot="1">
      <c r="A622" s="33" t="s">
        <v>7</v>
      </c>
      <c r="B622" s="22">
        <f>ПротоколыИспытаний!B622</f>
        <v>0</v>
      </c>
      <c r="C622" s="22">
        <f>ПротоколыИспытаний!C622</f>
        <v>0</v>
      </c>
      <c r="D622" s="22">
        <f>ПротоколыИспытаний!D622</f>
        <v>0</v>
      </c>
      <c r="E622" s="22">
        <f>ПротоколыИспытаний!E622</f>
        <v>0</v>
      </c>
      <c r="F622" s="45">
        <f>SUM(B622:E622)</f>
        <v>0</v>
      </c>
      <c r="G622" s="40"/>
      <c r="H622" s="10"/>
      <c r="L622" s="23">
        <f>L$11</f>
        <v>0</v>
      </c>
    </row>
    <row r="623" spans="1:12" ht="20.25" thickTop="1" thickBot="1">
      <c r="A623" s="19" t="s">
        <v>8</v>
      </c>
      <c r="B623" s="58">
        <f>IF($F622=0,0,B622/$F622)</f>
        <v>0</v>
      </c>
      <c r="C623" s="58">
        <f t="shared" ref="C623:E623" si="103">IF($F622=0,0,C622/$F622)</f>
        <v>0</v>
      </c>
      <c r="D623" s="58">
        <f t="shared" si="103"/>
        <v>0</v>
      </c>
      <c r="E623" s="58">
        <f t="shared" si="103"/>
        <v>0</v>
      </c>
      <c r="F623" s="41"/>
      <c r="G623" s="20"/>
      <c r="H623" s="10"/>
      <c r="L623" s="23">
        <f>L$12</f>
        <v>0</v>
      </c>
    </row>
    <row r="624" spans="1:12" ht="20.25" thickTop="1" thickBot="1">
      <c r="A624" s="52" t="s">
        <v>9</v>
      </c>
      <c r="B624" s="53">
        <v>0.5</v>
      </c>
      <c r="C624" s="53">
        <v>0.25</v>
      </c>
      <c r="D624" s="53">
        <v>0.125</v>
      </c>
      <c r="E624" s="54">
        <v>0.125</v>
      </c>
      <c r="F624" s="20"/>
      <c r="G624" s="20"/>
      <c r="H624" s="10"/>
      <c r="L624" s="23">
        <f>L$13</f>
        <v>0</v>
      </c>
    </row>
    <row r="625" spans="1:12" ht="19.5" thickTop="1">
      <c r="A625" s="22" t="s">
        <v>11</v>
      </c>
      <c r="B625" s="46">
        <f>SUMPRODUCT(B621:E621,B624:E624)</f>
        <v>1.875</v>
      </c>
      <c r="C625" s="64" t="str">
        <f>[1]ПротоколыИспытаний!E625</f>
        <v>?</v>
      </c>
      <c r="D625" s="65" t="s">
        <v>89</v>
      </c>
      <c r="E625" s="46">
        <f>SUMPRODUCT(B621:E621,B623:E623)</f>
        <v>0</v>
      </c>
      <c r="F625" s="20"/>
      <c r="G625" s="20"/>
      <c r="H625" s="10"/>
      <c r="L625" s="23">
        <f>L$14</f>
        <v>0</v>
      </c>
    </row>
    <row r="626" spans="1:12" ht="18.75">
      <c r="A626" s="22" t="s">
        <v>13</v>
      </c>
      <c r="B626" s="46">
        <f>SUMPRODUCT(B620:E620,B624:E624)-B625*B625</f>
        <v>1.109375</v>
      </c>
      <c r="C626" s="64" t="str">
        <f>[1]ПротоколыИспытаний!E626</f>
        <v>?</v>
      </c>
      <c r="D626" s="65" t="s">
        <v>90</v>
      </c>
      <c r="E626" s="46">
        <f>SUMPRODUCT(B620:E620,B623:E623)-E625*E625</f>
        <v>0</v>
      </c>
      <c r="F626" s="20" t="s">
        <v>18</v>
      </c>
      <c r="G626" s="20">
        <f>E626*F622/(F622-1)</f>
        <v>0</v>
      </c>
      <c r="H626" s="10" t="str">
        <f>[1]ПротоколыИспытаний!G626</f>
        <v>?</v>
      </c>
      <c r="L626" s="23">
        <f>L$15</f>
        <v>0</v>
      </c>
    </row>
    <row r="627" spans="1:12" ht="18.75">
      <c r="A627" s="22" t="s">
        <v>15</v>
      </c>
      <c r="B627" s="46">
        <f>SQRT(B626)</f>
        <v>1.0532687216470449</v>
      </c>
      <c r="C627" s="64" t="str">
        <f>[1]ПротоколыИспытаний!E627</f>
        <v>?</v>
      </c>
      <c r="D627" s="65" t="s">
        <v>91</v>
      </c>
      <c r="E627" s="46">
        <f>SQRT(E626)</f>
        <v>0</v>
      </c>
      <c r="F627" s="20"/>
      <c r="G627" s="20"/>
      <c r="H627" s="10"/>
      <c r="L627" s="23">
        <f>L$16</f>
        <v>0</v>
      </c>
    </row>
    <row r="628" spans="1:12" ht="18.75">
      <c r="A628" s="22"/>
      <c r="B628" s="20"/>
      <c r="C628" s="20"/>
      <c r="D628" s="20"/>
      <c r="E628" s="20"/>
      <c r="F628" s="20"/>
      <c r="G628" s="20"/>
      <c r="H628" s="10"/>
      <c r="L628" s="23">
        <f t="shared" ref="L628:L629" si="104">L610</f>
        <v>0</v>
      </c>
    </row>
    <row r="629" spans="1:12" ht="18.75">
      <c r="A629" s="5"/>
      <c r="B629" s="7"/>
      <c r="C629" s="7"/>
      <c r="D629" s="7"/>
      <c r="E629" s="7"/>
      <c r="F629" s="7"/>
      <c r="G629" s="7"/>
      <c r="H629" s="10"/>
      <c r="L629" s="23">
        <f t="shared" si="104"/>
        <v>0</v>
      </c>
    </row>
    <row r="631" spans="1:12" ht="18.75">
      <c r="A631" s="15">
        <f>'Название и список группы'!A36</f>
        <v>35</v>
      </c>
      <c r="B631" s="67">
        <f>'Название и список группы'!B36</f>
        <v>0</v>
      </c>
      <c r="C631" s="67"/>
      <c r="D631" s="67"/>
      <c r="E631" s="67"/>
      <c r="F631" s="67"/>
      <c r="G631" s="67"/>
      <c r="H631" s="67"/>
      <c r="I631" s="67"/>
      <c r="J631" s="67"/>
      <c r="L631" s="60" t="str">
        <f>L$1</f>
        <v>Поля изменять только на листе "ПротоколыИспытаний"</v>
      </c>
    </row>
    <row r="632" spans="1:12">
      <c r="A632" s="18"/>
      <c r="B632" s="7" t="s">
        <v>20</v>
      </c>
      <c r="C632" s="21"/>
      <c r="D632" s="18"/>
      <c r="E632" s="7" t="s">
        <v>20</v>
      </c>
      <c r="F632" s="21"/>
      <c r="G632" s="8"/>
      <c r="H632" s="2"/>
      <c r="I632" s="2"/>
      <c r="J632" s="3" t="s">
        <v>0</v>
      </c>
      <c r="L632" s="23" t="str">
        <f>L$2</f>
        <v>5 серий бросков монеты</v>
      </c>
    </row>
    <row r="633" spans="1:12" ht="18.75">
      <c r="A633" s="25" t="s">
        <v>21</v>
      </c>
      <c r="B633" s="22">
        <f>ПротоколыИспытаний!B633</f>
        <v>0</v>
      </c>
      <c r="C633" s="20"/>
      <c r="D633" s="25" t="s">
        <v>21</v>
      </c>
      <c r="E633" s="22">
        <f>ПротоколыИспытаний!E633</f>
        <v>0</v>
      </c>
      <c r="F633" s="20"/>
      <c r="G633" s="7"/>
      <c r="H633" s="10"/>
      <c r="I633" s="10"/>
      <c r="J633" s="24">
        <f>IF(SUM(B633:B637)&gt;0,1,10^(-5))</f>
        <v>1.0000000000000001E-5</v>
      </c>
      <c r="L633" s="23" t="str">
        <f>L$3</f>
        <v>X — число бросков в серии из не более 4 бросков,</v>
      </c>
    </row>
    <row r="634" spans="1:12" ht="18.75">
      <c r="A634" s="25" t="s">
        <v>23</v>
      </c>
      <c r="B634" s="22">
        <f>ПротоколыИспытаний!B634</f>
        <v>0</v>
      </c>
      <c r="C634" s="20"/>
      <c r="D634" s="25" t="s">
        <v>23</v>
      </c>
      <c r="E634" s="22">
        <f>ПротоколыИспытаний!E634</f>
        <v>0</v>
      </c>
      <c r="F634" s="20"/>
      <c r="G634" s="7"/>
      <c r="H634" s="10"/>
      <c r="I634" s="10"/>
      <c r="L634" s="23" t="str">
        <f>L$4</f>
        <v>серия прекращается либо после 4-го броска,</v>
      </c>
    </row>
    <row r="635" spans="1:12" ht="18.75">
      <c r="A635" s="25" t="s">
        <v>25</v>
      </c>
      <c r="B635" s="22">
        <f>ПротоколыИспытаний!B635</f>
        <v>0</v>
      </c>
      <c r="C635" s="20"/>
      <c r="D635" s="25" t="s">
        <v>25</v>
      </c>
      <c r="E635" s="22">
        <f>ПротоколыИспытаний!E635</f>
        <v>0</v>
      </c>
      <c r="F635" s="20"/>
      <c r="G635" s="7"/>
      <c r="H635" s="10"/>
      <c r="I635" s="10"/>
      <c r="L635" s="23">
        <f>L$6</f>
        <v>0</v>
      </c>
    </row>
    <row r="636" spans="1:12" ht="18.75">
      <c r="A636" s="25" t="s">
        <v>27</v>
      </c>
      <c r="B636" s="22">
        <f>ПротоколыИспытаний!B636</f>
        <v>0</v>
      </c>
      <c r="C636" s="20"/>
      <c r="D636" s="25" t="s">
        <v>27</v>
      </c>
      <c r="E636" s="22">
        <f>ПротоколыИспытаний!E636</f>
        <v>0</v>
      </c>
      <c r="F636" s="20"/>
      <c r="G636" s="7"/>
      <c r="H636" s="10"/>
      <c r="I636" s="11"/>
      <c r="L636" s="23" t="str">
        <f>L$7</f>
        <v>Результаты испытаний и расчетов заносите только</v>
      </c>
    </row>
    <row r="637" spans="1:12" ht="18.75">
      <c r="A637" s="26" t="s">
        <v>29</v>
      </c>
      <c r="B637" s="22">
        <f>ПротоколыИспытаний!B637</f>
        <v>0</v>
      </c>
      <c r="C637" s="20"/>
      <c r="D637" s="26" t="s">
        <v>29</v>
      </c>
      <c r="E637" s="22">
        <f>ПротоколыИспытаний!E637</f>
        <v>0</v>
      </c>
      <c r="F637" s="20"/>
      <c r="G637" s="7"/>
      <c r="H637" s="10"/>
      <c r="I637" s="11"/>
      <c r="L637" s="23" t="str">
        <f>L$8</f>
        <v>в ячейки на листе "ПротоколыИспытаний"</v>
      </c>
    </row>
    <row r="638" spans="1:12" ht="19.5" thickBot="1">
      <c r="A638" s="18" t="s">
        <v>5</v>
      </c>
      <c r="B638" s="34">
        <f>B639*B639</f>
        <v>1</v>
      </c>
      <c r="C638" s="34">
        <f t="shared" ref="C638:E638" si="105">C639*C639</f>
        <v>4</v>
      </c>
      <c r="D638" s="34">
        <f t="shared" si="105"/>
        <v>9</v>
      </c>
      <c r="E638" s="34">
        <f t="shared" si="105"/>
        <v>16</v>
      </c>
      <c r="F638" s="20"/>
      <c r="G638" s="20"/>
      <c r="H638" s="10"/>
      <c r="L638" s="23">
        <f>L$9</f>
        <v>0</v>
      </c>
    </row>
    <row r="639" spans="1:12" ht="20.25" thickTop="1" thickBot="1">
      <c r="A639" s="30" t="s">
        <v>6</v>
      </c>
      <c r="B639" s="31">
        <v>1</v>
      </c>
      <c r="C639" s="31">
        <v>2</v>
      </c>
      <c r="D639" s="31">
        <v>3</v>
      </c>
      <c r="E639" s="32">
        <v>4</v>
      </c>
      <c r="F639" s="44"/>
      <c r="G639" s="20"/>
      <c r="H639" s="10"/>
      <c r="L639" s="23">
        <f>L$10</f>
        <v>0</v>
      </c>
    </row>
    <row r="640" spans="1:12" ht="20.25" thickTop="1" thickBot="1">
      <c r="A640" s="33" t="s">
        <v>7</v>
      </c>
      <c r="B640" s="22">
        <f>ПротоколыИспытаний!B640</f>
        <v>0</v>
      </c>
      <c r="C640" s="22">
        <f>ПротоколыИспытаний!C640</f>
        <v>0</v>
      </c>
      <c r="D640" s="22">
        <f>ПротоколыИспытаний!D640</f>
        <v>0</v>
      </c>
      <c r="E640" s="22">
        <f>ПротоколыИспытаний!E640</f>
        <v>0</v>
      </c>
      <c r="F640" s="45">
        <f>SUM(B640:E640)</f>
        <v>0</v>
      </c>
      <c r="G640" s="40"/>
      <c r="H640" s="10"/>
      <c r="L640" s="23">
        <f>L$11</f>
        <v>0</v>
      </c>
    </row>
    <row r="641" spans="1:12" ht="20.25" thickTop="1" thickBot="1">
      <c r="A641" s="19" t="s">
        <v>8</v>
      </c>
      <c r="B641" s="58">
        <f>IF($F640=0,0,B640/$F640)</f>
        <v>0</v>
      </c>
      <c r="C641" s="58">
        <f t="shared" ref="C641:E641" si="106">IF($F640=0,0,C640/$F640)</f>
        <v>0</v>
      </c>
      <c r="D641" s="58">
        <f t="shared" si="106"/>
        <v>0</v>
      </c>
      <c r="E641" s="58">
        <f t="shared" si="106"/>
        <v>0</v>
      </c>
      <c r="F641" s="41"/>
      <c r="G641" s="20"/>
      <c r="H641" s="10"/>
      <c r="L641" s="23">
        <f>L$12</f>
        <v>0</v>
      </c>
    </row>
    <row r="642" spans="1:12" ht="20.25" thickTop="1" thickBot="1">
      <c r="A642" s="52" t="s">
        <v>9</v>
      </c>
      <c r="B642" s="53">
        <v>0.5</v>
      </c>
      <c r="C642" s="53">
        <v>0.25</v>
      </c>
      <c r="D642" s="53">
        <v>0.125</v>
      </c>
      <c r="E642" s="54">
        <v>0.125</v>
      </c>
      <c r="F642" s="20"/>
      <c r="G642" s="20"/>
      <c r="H642" s="10"/>
      <c r="L642" s="23">
        <f>L$13</f>
        <v>0</v>
      </c>
    </row>
    <row r="643" spans="1:12" ht="19.5" thickTop="1">
      <c r="A643" s="22" t="s">
        <v>11</v>
      </c>
      <c r="B643" s="46">
        <f>SUMPRODUCT(B639:E639,B642:E642)</f>
        <v>1.875</v>
      </c>
      <c r="C643" s="64" t="str">
        <f>[1]ПротоколыИспытаний!E643</f>
        <v>?</v>
      </c>
      <c r="D643" s="65" t="s">
        <v>89</v>
      </c>
      <c r="E643" s="46">
        <f>SUMPRODUCT(B639:E639,B641:E641)</f>
        <v>0</v>
      </c>
      <c r="F643" s="20"/>
      <c r="G643" s="20"/>
      <c r="H643" s="10"/>
      <c r="L643" s="23">
        <f>L$14</f>
        <v>0</v>
      </c>
    </row>
    <row r="644" spans="1:12" ht="18.75">
      <c r="A644" s="22" t="s">
        <v>13</v>
      </c>
      <c r="B644" s="46">
        <f>SUMPRODUCT(B638:E638,B642:E642)-B643*B643</f>
        <v>1.109375</v>
      </c>
      <c r="C644" s="64" t="str">
        <f>[1]ПротоколыИспытаний!E644</f>
        <v>?</v>
      </c>
      <c r="D644" s="65" t="s">
        <v>90</v>
      </c>
      <c r="E644" s="46">
        <f>SUMPRODUCT(B638:E638,B641:E641)-E643*E643</f>
        <v>0</v>
      </c>
      <c r="F644" s="20" t="s">
        <v>18</v>
      </c>
      <c r="G644" s="20">
        <f>E644*F640/(F640-1)</f>
        <v>0</v>
      </c>
      <c r="H644" s="10" t="str">
        <f>[1]ПротоколыИспытаний!G644</f>
        <v>?</v>
      </c>
      <c r="L644" s="23">
        <f>L$15</f>
        <v>0</v>
      </c>
    </row>
    <row r="645" spans="1:12" ht="18.75">
      <c r="A645" s="22" t="s">
        <v>15</v>
      </c>
      <c r="B645" s="46">
        <f>SQRT(B644)</f>
        <v>1.0532687216470449</v>
      </c>
      <c r="C645" s="64" t="str">
        <f>[1]ПротоколыИспытаний!E645</f>
        <v>?</v>
      </c>
      <c r="D645" s="65" t="s">
        <v>91</v>
      </c>
      <c r="E645" s="46">
        <f>SQRT(E644)</f>
        <v>0</v>
      </c>
      <c r="F645" s="20"/>
      <c r="G645" s="20"/>
      <c r="H645" s="10"/>
      <c r="L645" s="23">
        <f>L$16</f>
        <v>0</v>
      </c>
    </row>
    <row r="646" spans="1:12" ht="18.75">
      <c r="A646" s="22"/>
      <c r="B646" s="20"/>
      <c r="C646" s="20"/>
      <c r="D646" s="20"/>
      <c r="E646" s="20"/>
      <c r="F646" s="20"/>
      <c r="G646" s="20"/>
      <c r="H646" s="10"/>
      <c r="L646" s="23">
        <f t="shared" ref="L646:L647" si="107">L628</f>
        <v>0</v>
      </c>
    </row>
    <row r="647" spans="1:12" ht="18.75">
      <c r="A647" s="5"/>
      <c r="B647" s="7"/>
      <c r="C647" s="7"/>
      <c r="D647" s="7"/>
      <c r="E647" s="7"/>
      <c r="F647" s="7"/>
      <c r="G647" s="7"/>
      <c r="H647" s="10"/>
      <c r="L647" s="23">
        <f t="shared" si="107"/>
        <v>0</v>
      </c>
    </row>
    <row r="649" spans="1:12" ht="18.75">
      <c r="A649" s="15">
        <f>'Название и список группы'!A37</f>
        <v>36</v>
      </c>
      <c r="B649" s="67">
        <f>'Название и список группы'!B37</f>
        <v>0</v>
      </c>
      <c r="C649" s="67"/>
      <c r="D649" s="67"/>
      <c r="E649" s="67"/>
      <c r="F649" s="67"/>
      <c r="G649" s="67"/>
      <c r="H649" s="67"/>
      <c r="I649" s="67"/>
      <c r="J649" s="67"/>
      <c r="L649" s="60" t="str">
        <f>L$1</f>
        <v>Поля изменять только на листе "ПротоколыИспытаний"</v>
      </c>
    </row>
    <row r="650" spans="1:12">
      <c r="A650" s="18"/>
      <c r="B650" s="7" t="s">
        <v>20</v>
      </c>
      <c r="C650" s="21"/>
      <c r="D650" s="18"/>
      <c r="E650" s="7" t="s">
        <v>20</v>
      </c>
      <c r="F650" s="21"/>
      <c r="G650" s="8"/>
      <c r="H650" s="2"/>
      <c r="I650" s="2"/>
      <c r="J650" s="3" t="s">
        <v>0</v>
      </c>
      <c r="L650" s="23" t="str">
        <f>L$2</f>
        <v>5 серий бросков монеты</v>
      </c>
    </row>
    <row r="651" spans="1:12" ht="18.75">
      <c r="A651" s="25" t="s">
        <v>21</v>
      </c>
      <c r="B651" s="22">
        <f>ПротоколыИспытаний!B651</f>
        <v>0</v>
      </c>
      <c r="C651" s="20"/>
      <c r="D651" s="25" t="s">
        <v>21</v>
      </c>
      <c r="E651" s="22">
        <f>ПротоколыИспытаний!E651</f>
        <v>0</v>
      </c>
      <c r="F651" s="20"/>
      <c r="G651" s="7"/>
      <c r="H651" s="10"/>
      <c r="I651" s="10"/>
      <c r="J651" s="24">
        <f>IF(SUM(B651:B655)&gt;0,1,10^(-5))</f>
        <v>1.0000000000000001E-5</v>
      </c>
      <c r="L651" s="23" t="str">
        <f>L$3</f>
        <v>X — число бросков в серии из не более 4 бросков,</v>
      </c>
    </row>
    <row r="652" spans="1:12" ht="18.75">
      <c r="A652" s="25" t="s">
        <v>23</v>
      </c>
      <c r="B652" s="22">
        <f>ПротоколыИспытаний!B652</f>
        <v>0</v>
      </c>
      <c r="C652" s="20"/>
      <c r="D652" s="25" t="s">
        <v>23</v>
      </c>
      <c r="E652" s="22">
        <f>ПротоколыИспытаний!E652</f>
        <v>0</v>
      </c>
      <c r="F652" s="20"/>
      <c r="G652" s="7"/>
      <c r="H652" s="10"/>
      <c r="I652" s="10"/>
      <c r="L652" s="23" t="str">
        <f>L$4</f>
        <v>серия прекращается либо после 4-го броска,</v>
      </c>
    </row>
    <row r="653" spans="1:12" ht="18.75">
      <c r="A653" s="25" t="s">
        <v>25</v>
      </c>
      <c r="B653" s="22">
        <f>ПротоколыИспытаний!B653</f>
        <v>0</v>
      </c>
      <c r="C653" s="20"/>
      <c r="D653" s="25" t="s">
        <v>25</v>
      </c>
      <c r="E653" s="22">
        <f>ПротоколыИспытаний!E653</f>
        <v>0</v>
      </c>
      <c r="F653" s="20"/>
      <c r="G653" s="7"/>
      <c r="H653" s="10"/>
      <c r="I653" s="10"/>
      <c r="L653" s="23">
        <f>L$6</f>
        <v>0</v>
      </c>
    </row>
    <row r="654" spans="1:12" ht="18.75">
      <c r="A654" s="25" t="s">
        <v>27</v>
      </c>
      <c r="B654" s="22">
        <f>ПротоколыИспытаний!B654</f>
        <v>0</v>
      </c>
      <c r="C654" s="20"/>
      <c r="D654" s="25" t="s">
        <v>27</v>
      </c>
      <c r="E654" s="22">
        <f>ПротоколыИспытаний!E654</f>
        <v>0</v>
      </c>
      <c r="F654" s="20"/>
      <c r="G654" s="7"/>
      <c r="H654" s="10"/>
      <c r="I654" s="11"/>
      <c r="L654" s="23" t="str">
        <f>L$7</f>
        <v>Результаты испытаний и расчетов заносите только</v>
      </c>
    </row>
    <row r="655" spans="1:12" ht="18.75">
      <c r="A655" s="26" t="s">
        <v>29</v>
      </c>
      <c r="B655" s="22">
        <f>ПротоколыИспытаний!B655</f>
        <v>0</v>
      </c>
      <c r="C655" s="20"/>
      <c r="D655" s="26" t="s">
        <v>29</v>
      </c>
      <c r="E655" s="22">
        <f>ПротоколыИспытаний!E655</f>
        <v>0</v>
      </c>
      <c r="F655" s="20"/>
      <c r="G655" s="7"/>
      <c r="H655" s="10"/>
      <c r="I655" s="11"/>
      <c r="L655" s="23" t="str">
        <f>L$8</f>
        <v>в ячейки на листе "ПротоколыИспытаний"</v>
      </c>
    </row>
    <row r="656" spans="1:12" ht="19.5" thickBot="1">
      <c r="A656" s="18" t="s">
        <v>5</v>
      </c>
      <c r="B656" s="34">
        <f>B657*B657</f>
        <v>1</v>
      </c>
      <c r="C656" s="34">
        <f t="shared" ref="C656:E656" si="108">C657*C657</f>
        <v>4</v>
      </c>
      <c r="D656" s="34">
        <f t="shared" si="108"/>
        <v>9</v>
      </c>
      <c r="E656" s="34">
        <f t="shared" si="108"/>
        <v>16</v>
      </c>
      <c r="F656" s="20"/>
      <c r="G656" s="20"/>
      <c r="H656" s="10"/>
      <c r="L656" s="23">
        <f>L$9</f>
        <v>0</v>
      </c>
    </row>
    <row r="657" spans="1:12" ht="20.25" thickTop="1" thickBot="1">
      <c r="A657" s="30" t="s">
        <v>6</v>
      </c>
      <c r="B657" s="31">
        <v>1</v>
      </c>
      <c r="C657" s="31">
        <v>2</v>
      </c>
      <c r="D657" s="31">
        <v>3</v>
      </c>
      <c r="E657" s="32">
        <v>4</v>
      </c>
      <c r="F657" s="44"/>
      <c r="G657" s="20"/>
      <c r="H657" s="10"/>
      <c r="L657" s="23">
        <f>L$10</f>
        <v>0</v>
      </c>
    </row>
    <row r="658" spans="1:12" ht="20.25" thickTop="1" thickBot="1">
      <c r="A658" s="33" t="s">
        <v>7</v>
      </c>
      <c r="B658" s="22">
        <f>ПротоколыИспытаний!B658</f>
        <v>0</v>
      </c>
      <c r="C658" s="22">
        <f>ПротоколыИспытаний!C658</f>
        <v>0</v>
      </c>
      <c r="D658" s="22">
        <f>ПротоколыИспытаний!D658</f>
        <v>0</v>
      </c>
      <c r="E658" s="22">
        <f>ПротоколыИспытаний!E658</f>
        <v>0</v>
      </c>
      <c r="F658" s="45">
        <f>SUM(B658:E658)</f>
        <v>0</v>
      </c>
      <c r="G658" s="40"/>
      <c r="H658" s="10"/>
      <c r="L658" s="23">
        <f>L$11</f>
        <v>0</v>
      </c>
    </row>
    <row r="659" spans="1:12" ht="20.25" thickTop="1" thickBot="1">
      <c r="A659" s="19" t="s">
        <v>8</v>
      </c>
      <c r="B659" s="58">
        <f>IF($F658=0,0,B658/$F658)</f>
        <v>0</v>
      </c>
      <c r="C659" s="58">
        <f t="shared" ref="C659:E659" si="109">IF($F658=0,0,C658/$F658)</f>
        <v>0</v>
      </c>
      <c r="D659" s="58">
        <f t="shared" si="109"/>
        <v>0</v>
      </c>
      <c r="E659" s="58">
        <f t="shared" si="109"/>
        <v>0</v>
      </c>
      <c r="F659" s="41"/>
      <c r="G659" s="20"/>
      <c r="H659" s="10"/>
      <c r="L659" s="23">
        <f>L$12</f>
        <v>0</v>
      </c>
    </row>
    <row r="660" spans="1:12" ht="20.25" thickTop="1" thickBot="1">
      <c r="A660" s="52" t="s">
        <v>9</v>
      </c>
      <c r="B660" s="53">
        <v>0.5</v>
      </c>
      <c r="C660" s="53">
        <v>0.25</v>
      </c>
      <c r="D660" s="53">
        <v>0.125</v>
      </c>
      <c r="E660" s="54">
        <v>0.125</v>
      </c>
      <c r="F660" s="20"/>
      <c r="G660" s="20"/>
      <c r="H660" s="10"/>
      <c r="L660" s="23">
        <f>L$13</f>
        <v>0</v>
      </c>
    </row>
    <row r="661" spans="1:12" ht="19.5" thickTop="1">
      <c r="A661" s="22" t="s">
        <v>11</v>
      </c>
      <c r="B661" s="46">
        <f>SUMPRODUCT(B657:E657,B660:E660)</f>
        <v>1.875</v>
      </c>
      <c r="C661" s="64" t="str">
        <f>[1]ПротоколыИспытаний!E661</f>
        <v>?</v>
      </c>
      <c r="D661" s="65" t="s">
        <v>89</v>
      </c>
      <c r="E661" s="46">
        <f>SUMPRODUCT(B657:E657,B659:E659)</f>
        <v>0</v>
      </c>
      <c r="F661" s="20"/>
      <c r="G661" s="20"/>
      <c r="H661" s="10"/>
      <c r="L661" s="23">
        <f>L$14</f>
        <v>0</v>
      </c>
    </row>
    <row r="662" spans="1:12" ht="18.75">
      <c r="A662" s="22" t="s">
        <v>13</v>
      </c>
      <c r="B662" s="46">
        <f>SUMPRODUCT(B656:E656,B660:E660)-B661*B661</f>
        <v>1.109375</v>
      </c>
      <c r="C662" s="64" t="str">
        <f>[1]ПротоколыИспытаний!E662</f>
        <v>?</v>
      </c>
      <c r="D662" s="65" t="s">
        <v>90</v>
      </c>
      <c r="E662" s="46">
        <f>SUMPRODUCT(B656:E656,B659:E659)-E661*E661</f>
        <v>0</v>
      </c>
      <c r="F662" s="20" t="s">
        <v>18</v>
      </c>
      <c r="G662" s="20">
        <f>E662*F658/(F658-1)</f>
        <v>0</v>
      </c>
      <c r="H662" s="10" t="str">
        <f>[1]ПротоколыИспытаний!G662</f>
        <v>?</v>
      </c>
      <c r="L662" s="23">
        <f>L$15</f>
        <v>0</v>
      </c>
    </row>
    <row r="663" spans="1:12" ht="18.75">
      <c r="A663" s="22" t="s">
        <v>15</v>
      </c>
      <c r="B663" s="46">
        <f>SQRT(B662)</f>
        <v>1.0532687216470449</v>
      </c>
      <c r="C663" s="64" t="str">
        <f>[1]ПротоколыИспытаний!E663</f>
        <v>?</v>
      </c>
      <c r="D663" s="65" t="s">
        <v>91</v>
      </c>
      <c r="E663" s="46">
        <f>SQRT(E662)</f>
        <v>0</v>
      </c>
      <c r="F663" s="20"/>
      <c r="G663" s="20"/>
      <c r="H663" s="10"/>
      <c r="L663" s="23">
        <f>L$16</f>
        <v>0</v>
      </c>
    </row>
    <row r="664" spans="1:12" ht="18.75">
      <c r="A664" s="22"/>
      <c r="B664" s="20"/>
      <c r="C664" s="20"/>
      <c r="D664" s="20"/>
      <c r="E664" s="20"/>
      <c r="F664" s="20"/>
      <c r="G664" s="20"/>
      <c r="H664" s="10"/>
      <c r="L664" s="23">
        <f t="shared" ref="L664:L665" si="110">L646</f>
        <v>0</v>
      </c>
    </row>
    <row r="665" spans="1:12" ht="18.75">
      <c r="A665" s="5"/>
      <c r="B665" s="7"/>
      <c r="C665" s="7"/>
      <c r="D665" s="7"/>
      <c r="E665" s="7"/>
      <c r="F665" s="7"/>
      <c r="G665" s="7"/>
      <c r="H665" s="10"/>
      <c r="L665" s="23">
        <f t="shared" si="110"/>
        <v>0</v>
      </c>
    </row>
    <row r="667" spans="1:12" ht="18.75">
      <c r="A667" s="15">
        <f>'Название и список группы'!A38</f>
        <v>36</v>
      </c>
      <c r="B667" s="67">
        <f>'Название и список группы'!B38</f>
        <v>0</v>
      </c>
      <c r="C667" s="67"/>
      <c r="D667" s="67"/>
      <c r="E667" s="67"/>
      <c r="F667" s="67"/>
      <c r="G667" s="67"/>
      <c r="H667" s="67"/>
      <c r="I667" s="67"/>
      <c r="J667" s="67"/>
      <c r="L667" s="60" t="str">
        <f>L$1</f>
        <v>Поля изменять только на листе "ПротоколыИспытаний"</v>
      </c>
    </row>
    <row r="668" spans="1:12">
      <c r="A668" s="18"/>
      <c r="B668" s="7" t="s">
        <v>20</v>
      </c>
      <c r="C668" s="21"/>
      <c r="D668" s="18"/>
      <c r="E668" s="7" t="s">
        <v>20</v>
      </c>
      <c r="F668" s="21"/>
      <c r="G668" s="8"/>
      <c r="H668" s="2"/>
      <c r="I668" s="2"/>
      <c r="J668" s="3" t="s">
        <v>0</v>
      </c>
      <c r="L668" s="23" t="str">
        <f>L$2</f>
        <v>5 серий бросков монеты</v>
      </c>
    </row>
    <row r="669" spans="1:12" ht="18.75">
      <c r="A669" s="25" t="s">
        <v>21</v>
      </c>
      <c r="B669" s="22">
        <f>ПротоколыИспытаний!B669</f>
        <v>0</v>
      </c>
      <c r="C669" s="20"/>
      <c r="D669" s="25" t="s">
        <v>21</v>
      </c>
      <c r="E669" s="22">
        <f>ПротоколыИспытаний!E669</f>
        <v>0</v>
      </c>
      <c r="F669" s="20"/>
      <c r="G669" s="7"/>
      <c r="H669" s="10"/>
      <c r="I669" s="10"/>
      <c r="J669" s="24">
        <f>IF(SUM(B669:B673)&gt;0,1,10^(-5))</f>
        <v>1.0000000000000001E-5</v>
      </c>
      <c r="L669" s="23" t="str">
        <f>L$3</f>
        <v>X — число бросков в серии из не более 4 бросков,</v>
      </c>
    </row>
    <row r="670" spans="1:12" ht="18.75">
      <c r="A670" s="25" t="s">
        <v>23</v>
      </c>
      <c r="B670" s="22">
        <f>ПротоколыИспытаний!B670</f>
        <v>0</v>
      </c>
      <c r="C670" s="20"/>
      <c r="D670" s="25" t="s">
        <v>23</v>
      </c>
      <c r="E670" s="22">
        <f>ПротоколыИспытаний!E670</f>
        <v>0</v>
      </c>
      <c r="F670" s="20"/>
      <c r="G670" s="7"/>
      <c r="H670" s="10"/>
      <c r="I670" s="10"/>
      <c r="L670" s="23" t="str">
        <f>L$4</f>
        <v>серия прекращается либо после 4-го броска,</v>
      </c>
    </row>
    <row r="671" spans="1:12" ht="18.75">
      <c r="A671" s="25" t="s">
        <v>25</v>
      </c>
      <c r="B671" s="22">
        <f>ПротоколыИспытаний!B671</f>
        <v>0</v>
      </c>
      <c r="C671" s="20"/>
      <c r="D671" s="25" t="s">
        <v>25</v>
      </c>
      <c r="E671" s="22">
        <f>ПротоколыИспытаний!E671</f>
        <v>0</v>
      </c>
      <c r="F671" s="20"/>
      <c r="G671" s="7"/>
      <c r="H671" s="10"/>
      <c r="I671" s="10"/>
      <c r="L671" s="23">
        <f>L$6</f>
        <v>0</v>
      </c>
    </row>
    <row r="672" spans="1:12" ht="18.75">
      <c r="A672" s="25" t="s">
        <v>27</v>
      </c>
      <c r="B672" s="22">
        <f>ПротоколыИспытаний!B672</f>
        <v>0</v>
      </c>
      <c r="C672" s="20"/>
      <c r="D672" s="25" t="s">
        <v>27</v>
      </c>
      <c r="E672" s="22">
        <f>ПротоколыИспытаний!E672</f>
        <v>0</v>
      </c>
      <c r="F672" s="20"/>
      <c r="G672" s="7"/>
      <c r="H672" s="10"/>
      <c r="I672" s="11"/>
      <c r="L672" s="23" t="str">
        <f>L$7</f>
        <v>Результаты испытаний и расчетов заносите только</v>
      </c>
    </row>
    <row r="673" spans="1:12" ht="18.75">
      <c r="A673" s="26" t="s">
        <v>29</v>
      </c>
      <c r="B673" s="22">
        <f>ПротоколыИспытаний!B673</f>
        <v>0</v>
      </c>
      <c r="C673" s="20"/>
      <c r="D673" s="26" t="s">
        <v>29</v>
      </c>
      <c r="E673" s="22">
        <f>ПротоколыИспытаний!E673</f>
        <v>0</v>
      </c>
      <c r="F673" s="20"/>
      <c r="G673" s="7"/>
      <c r="H673" s="10"/>
      <c r="I673" s="11"/>
      <c r="L673" s="23" t="str">
        <f>L$8</f>
        <v>в ячейки на листе "ПротоколыИспытаний"</v>
      </c>
    </row>
    <row r="674" spans="1:12" ht="19.5" thickBot="1">
      <c r="A674" s="18" t="s">
        <v>5</v>
      </c>
      <c r="B674" s="34">
        <f>B675*B675</f>
        <v>1</v>
      </c>
      <c r="C674" s="34">
        <f t="shared" ref="C674:E674" si="111">C675*C675</f>
        <v>4</v>
      </c>
      <c r="D674" s="34">
        <f t="shared" si="111"/>
        <v>9</v>
      </c>
      <c r="E674" s="34">
        <f t="shared" si="111"/>
        <v>16</v>
      </c>
      <c r="F674" s="20"/>
      <c r="G674" s="20"/>
      <c r="H674" s="10"/>
      <c r="L674" s="23">
        <f>L$9</f>
        <v>0</v>
      </c>
    </row>
    <row r="675" spans="1:12" ht="20.25" thickTop="1" thickBot="1">
      <c r="A675" s="30" t="s">
        <v>6</v>
      </c>
      <c r="B675" s="31">
        <v>1</v>
      </c>
      <c r="C675" s="31">
        <v>2</v>
      </c>
      <c r="D675" s="31">
        <v>3</v>
      </c>
      <c r="E675" s="32">
        <v>4</v>
      </c>
      <c r="F675" s="44"/>
      <c r="G675" s="20"/>
      <c r="H675" s="10"/>
      <c r="L675" s="23">
        <f>L$10</f>
        <v>0</v>
      </c>
    </row>
    <row r="676" spans="1:12" ht="20.25" thickTop="1" thickBot="1">
      <c r="A676" s="33" t="s">
        <v>7</v>
      </c>
      <c r="B676" s="22">
        <f>ПротоколыИспытаний!B676</f>
        <v>0</v>
      </c>
      <c r="C676" s="22">
        <f>ПротоколыИспытаний!C676</f>
        <v>0</v>
      </c>
      <c r="D676" s="22">
        <f>ПротоколыИспытаний!D676</f>
        <v>0</v>
      </c>
      <c r="E676" s="22">
        <f>ПротоколыИспытаний!E676</f>
        <v>0</v>
      </c>
      <c r="F676" s="45">
        <f>SUM(B676:E676)</f>
        <v>0</v>
      </c>
      <c r="G676" s="40"/>
      <c r="H676" s="10"/>
      <c r="L676" s="23">
        <f>L$11</f>
        <v>0</v>
      </c>
    </row>
    <row r="677" spans="1:12" ht="20.25" thickTop="1" thickBot="1">
      <c r="A677" s="19" t="s">
        <v>8</v>
      </c>
      <c r="B677" s="58">
        <f>IF($F676=0,0,B676/$F676)</f>
        <v>0</v>
      </c>
      <c r="C677" s="58">
        <f t="shared" ref="C677:E677" si="112">IF($F676=0,0,C676/$F676)</f>
        <v>0</v>
      </c>
      <c r="D677" s="58">
        <f t="shared" si="112"/>
        <v>0</v>
      </c>
      <c r="E677" s="58">
        <f t="shared" si="112"/>
        <v>0</v>
      </c>
      <c r="F677" s="41"/>
      <c r="G677" s="20"/>
      <c r="H677" s="10"/>
      <c r="L677" s="23">
        <f>L$12</f>
        <v>0</v>
      </c>
    </row>
    <row r="678" spans="1:12" ht="20.25" thickTop="1" thickBot="1">
      <c r="A678" s="52" t="s">
        <v>9</v>
      </c>
      <c r="B678" s="53">
        <v>0.5</v>
      </c>
      <c r="C678" s="53">
        <v>0.25</v>
      </c>
      <c r="D678" s="53">
        <v>0.125</v>
      </c>
      <c r="E678" s="54">
        <v>0.125</v>
      </c>
      <c r="F678" s="20"/>
      <c r="G678" s="20"/>
      <c r="H678" s="10"/>
      <c r="L678" s="23">
        <f>L$13</f>
        <v>0</v>
      </c>
    </row>
    <row r="679" spans="1:12" ht="19.5" thickTop="1">
      <c r="A679" s="22" t="s">
        <v>11</v>
      </c>
      <c r="B679" s="46">
        <f>SUMPRODUCT(B675:E675,B678:E678)</f>
        <v>1.875</v>
      </c>
      <c r="C679" s="64" t="str">
        <f>[1]ПротоколыИспытаний!E679</f>
        <v>?</v>
      </c>
      <c r="D679" s="65" t="s">
        <v>89</v>
      </c>
      <c r="E679" s="46">
        <f>SUMPRODUCT(B675:E675,B677:E677)</f>
        <v>0</v>
      </c>
      <c r="F679" s="20"/>
      <c r="G679" s="20"/>
      <c r="H679" s="10"/>
      <c r="L679" s="23">
        <f>L$14</f>
        <v>0</v>
      </c>
    </row>
    <row r="680" spans="1:12" ht="18.75">
      <c r="A680" s="22" t="s">
        <v>13</v>
      </c>
      <c r="B680" s="46">
        <f>SUMPRODUCT(B674:E674,B678:E678)-B679*B679</f>
        <v>1.109375</v>
      </c>
      <c r="C680" s="64" t="str">
        <f>[1]ПротоколыИспытаний!E680</f>
        <v>?</v>
      </c>
      <c r="D680" s="65" t="s">
        <v>90</v>
      </c>
      <c r="E680" s="46">
        <f>SUMPRODUCT(B674:E674,B677:E677)-E679*E679</f>
        <v>0</v>
      </c>
      <c r="F680" s="20" t="s">
        <v>18</v>
      </c>
      <c r="G680" s="20">
        <f>E680*F676/(F676-1)</f>
        <v>0</v>
      </c>
      <c r="H680" s="10" t="str">
        <f>[1]ПротоколыИспытаний!G680</f>
        <v>?</v>
      </c>
      <c r="L680" s="23">
        <f>L$15</f>
        <v>0</v>
      </c>
    </row>
    <row r="681" spans="1:12" ht="18.75">
      <c r="A681" s="22" t="s">
        <v>15</v>
      </c>
      <c r="B681" s="46">
        <f>SQRT(B680)</f>
        <v>1.0532687216470449</v>
      </c>
      <c r="C681" s="64" t="str">
        <f>[1]ПротоколыИспытаний!E681</f>
        <v>?</v>
      </c>
      <c r="D681" s="65" t="s">
        <v>91</v>
      </c>
      <c r="E681" s="46">
        <f>SQRT(E680)</f>
        <v>0</v>
      </c>
      <c r="F681" s="20"/>
      <c r="G681" s="20"/>
      <c r="H681" s="10"/>
      <c r="L681" s="23">
        <f>L$16</f>
        <v>0</v>
      </c>
    </row>
    <row r="682" spans="1:12" ht="18.75">
      <c r="A682" s="22"/>
      <c r="B682" s="20"/>
      <c r="C682" s="20"/>
      <c r="D682" s="20"/>
      <c r="E682" s="20"/>
      <c r="F682" s="20"/>
      <c r="G682" s="20"/>
      <c r="H682" s="10"/>
      <c r="L682" s="23">
        <f t="shared" ref="L682:L683" si="113">L664</f>
        <v>0</v>
      </c>
    </row>
    <row r="683" spans="1:12" ht="18.75">
      <c r="A683" s="5"/>
      <c r="B683" s="7"/>
      <c r="C683" s="7"/>
      <c r="D683" s="7"/>
      <c r="E683" s="7"/>
      <c r="F683" s="7"/>
      <c r="G683" s="7"/>
      <c r="H683" s="10"/>
      <c r="L683" s="23">
        <f t="shared" si="113"/>
        <v>0</v>
      </c>
    </row>
    <row r="685" spans="1:12" ht="18.75">
      <c r="A685" s="15">
        <f>'Название и список группы'!A39</f>
        <v>38</v>
      </c>
      <c r="B685" s="67">
        <f>'Название и список группы'!B39</f>
        <v>0</v>
      </c>
      <c r="C685" s="67"/>
      <c r="D685" s="67"/>
      <c r="E685" s="67"/>
      <c r="F685" s="67"/>
      <c r="G685" s="67"/>
      <c r="H685" s="67"/>
      <c r="I685" s="67"/>
      <c r="J685" s="67"/>
      <c r="L685" s="60" t="str">
        <f>L$1</f>
        <v>Поля изменять только на листе "ПротоколыИспытаний"</v>
      </c>
    </row>
    <row r="686" spans="1:12">
      <c r="A686" s="18"/>
      <c r="B686" s="7" t="s">
        <v>20</v>
      </c>
      <c r="C686" s="21"/>
      <c r="D686" s="18"/>
      <c r="E686" s="7" t="s">
        <v>20</v>
      </c>
      <c r="F686" s="21"/>
      <c r="G686" s="8"/>
      <c r="H686" s="2"/>
      <c r="I686" s="2"/>
      <c r="J686" s="3" t="s">
        <v>0</v>
      </c>
      <c r="L686" s="23" t="str">
        <f>L$2</f>
        <v>5 серий бросков монеты</v>
      </c>
    </row>
    <row r="687" spans="1:12" ht="18.75">
      <c r="A687" s="25" t="s">
        <v>21</v>
      </c>
      <c r="B687" s="22">
        <f>ПротоколыИспытаний!B687</f>
        <v>0</v>
      </c>
      <c r="C687" s="20"/>
      <c r="D687" s="25" t="s">
        <v>21</v>
      </c>
      <c r="E687" s="22">
        <f>ПротоколыИспытаний!E687</f>
        <v>0</v>
      </c>
      <c r="F687" s="20"/>
      <c r="G687" s="7"/>
      <c r="H687" s="10"/>
      <c r="I687" s="10"/>
      <c r="J687" s="24">
        <f>IF(SUM(B687:B691)&gt;0,1,10^(-5))</f>
        <v>1.0000000000000001E-5</v>
      </c>
      <c r="L687" s="23" t="str">
        <f>L$3</f>
        <v>X — число бросков в серии из не более 4 бросков,</v>
      </c>
    </row>
    <row r="688" spans="1:12" ht="18.75">
      <c r="A688" s="25" t="s">
        <v>23</v>
      </c>
      <c r="B688" s="22">
        <f>ПротоколыИспытаний!B688</f>
        <v>0</v>
      </c>
      <c r="C688" s="20"/>
      <c r="D688" s="25" t="s">
        <v>23</v>
      </c>
      <c r="E688" s="22">
        <f>ПротоколыИспытаний!E688</f>
        <v>0</v>
      </c>
      <c r="F688" s="20"/>
      <c r="G688" s="7"/>
      <c r="H688" s="10"/>
      <c r="I688" s="10"/>
      <c r="L688" s="23" t="str">
        <f>L$4</f>
        <v>серия прекращается либо после 4-го броска,</v>
      </c>
    </row>
    <row r="689" spans="1:12" ht="18.75">
      <c r="A689" s="25" t="s">
        <v>25</v>
      </c>
      <c r="B689" s="22">
        <f>ПротоколыИспытаний!B689</f>
        <v>0</v>
      </c>
      <c r="C689" s="20"/>
      <c r="D689" s="25" t="s">
        <v>25</v>
      </c>
      <c r="E689" s="22">
        <f>ПротоколыИспытаний!E689</f>
        <v>0</v>
      </c>
      <c r="F689" s="20"/>
      <c r="G689" s="7"/>
      <c r="H689" s="10"/>
      <c r="I689" s="10"/>
      <c r="L689" s="23">
        <f>L$6</f>
        <v>0</v>
      </c>
    </row>
    <row r="690" spans="1:12" ht="18.75">
      <c r="A690" s="25" t="s">
        <v>27</v>
      </c>
      <c r="B690" s="22">
        <f>ПротоколыИспытаний!B690</f>
        <v>0</v>
      </c>
      <c r="C690" s="20"/>
      <c r="D690" s="25" t="s">
        <v>27</v>
      </c>
      <c r="E690" s="22">
        <f>ПротоколыИспытаний!E690</f>
        <v>0</v>
      </c>
      <c r="F690" s="20"/>
      <c r="G690" s="7"/>
      <c r="H690" s="10"/>
      <c r="I690" s="11"/>
      <c r="L690" s="23" t="str">
        <f>L$7</f>
        <v>Результаты испытаний и расчетов заносите только</v>
      </c>
    </row>
    <row r="691" spans="1:12" ht="18.75">
      <c r="A691" s="26" t="s">
        <v>29</v>
      </c>
      <c r="B691" s="22">
        <f>ПротоколыИспытаний!B691</f>
        <v>0</v>
      </c>
      <c r="C691" s="20"/>
      <c r="D691" s="26" t="s">
        <v>29</v>
      </c>
      <c r="E691" s="22">
        <f>ПротоколыИспытаний!E691</f>
        <v>0</v>
      </c>
      <c r="F691" s="20"/>
      <c r="G691" s="7"/>
      <c r="H691" s="10"/>
      <c r="I691" s="11"/>
      <c r="L691" s="23" t="str">
        <f>L$8</f>
        <v>в ячейки на листе "ПротоколыИспытаний"</v>
      </c>
    </row>
    <row r="692" spans="1:12" ht="19.5" thickBot="1">
      <c r="A692" s="18" t="s">
        <v>5</v>
      </c>
      <c r="B692" s="34">
        <f>B693*B693</f>
        <v>1</v>
      </c>
      <c r="C692" s="34">
        <f t="shared" ref="C692:E692" si="114">C693*C693</f>
        <v>4</v>
      </c>
      <c r="D692" s="34">
        <f t="shared" si="114"/>
        <v>9</v>
      </c>
      <c r="E692" s="34">
        <f t="shared" si="114"/>
        <v>16</v>
      </c>
      <c r="F692" s="20"/>
      <c r="G692" s="20"/>
      <c r="H692" s="10"/>
      <c r="L692" s="23">
        <f>L$9</f>
        <v>0</v>
      </c>
    </row>
    <row r="693" spans="1:12" ht="20.25" thickTop="1" thickBot="1">
      <c r="A693" s="30" t="s">
        <v>6</v>
      </c>
      <c r="B693" s="31">
        <v>1</v>
      </c>
      <c r="C693" s="31">
        <v>2</v>
      </c>
      <c r="D693" s="31">
        <v>3</v>
      </c>
      <c r="E693" s="32">
        <v>4</v>
      </c>
      <c r="F693" s="44"/>
      <c r="G693" s="20"/>
      <c r="H693" s="10"/>
      <c r="L693" s="23">
        <f>L$10</f>
        <v>0</v>
      </c>
    </row>
    <row r="694" spans="1:12" ht="20.25" thickTop="1" thickBot="1">
      <c r="A694" s="33" t="s">
        <v>7</v>
      </c>
      <c r="B694" s="22">
        <f>ПротоколыИспытаний!B694</f>
        <v>0</v>
      </c>
      <c r="C694" s="22">
        <f>ПротоколыИспытаний!C694</f>
        <v>0</v>
      </c>
      <c r="D694" s="22">
        <f>ПротоколыИспытаний!D694</f>
        <v>0</v>
      </c>
      <c r="E694" s="22">
        <f>ПротоколыИспытаний!E694</f>
        <v>0</v>
      </c>
      <c r="F694" s="45">
        <f>SUM(B694:E694)</f>
        <v>0</v>
      </c>
      <c r="G694" s="40"/>
      <c r="H694" s="10"/>
      <c r="L694" s="23">
        <f>L$11</f>
        <v>0</v>
      </c>
    </row>
    <row r="695" spans="1:12" ht="20.25" thickTop="1" thickBot="1">
      <c r="A695" s="19" t="s">
        <v>8</v>
      </c>
      <c r="B695" s="58">
        <f>IF($F694=0,0,B694/$F694)</f>
        <v>0</v>
      </c>
      <c r="C695" s="58">
        <f t="shared" ref="C695:E695" si="115">IF($F694=0,0,C694/$F694)</f>
        <v>0</v>
      </c>
      <c r="D695" s="58">
        <f t="shared" si="115"/>
        <v>0</v>
      </c>
      <c r="E695" s="58">
        <f t="shared" si="115"/>
        <v>0</v>
      </c>
      <c r="F695" s="41"/>
      <c r="G695" s="20"/>
      <c r="H695" s="10"/>
      <c r="L695" s="23">
        <f>L$12</f>
        <v>0</v>
      </c>
    </row>
    <row r="696" spans="1:12" ht="20.25" thickTop="1" thickBot="1">
      <c r="A696" s="52" t="s">
        <v>9</v>
      </c>
      <c r="B696" s="53">
        <v>0.5</v>
      </c>
      <c r="C696" s="53">
        <v>0.25</v>
      </c>
      <c r="D696" s="53">
        <v>0.125</v>
      </c>
      <c r="E696" s="54">
        <v>0.125</v>
      </c>
      <c r="F696" s="20"/>
      <c r="G696" s="20"/>
      <c r="H696" s="10"/>
      <c r="L696" s="23">
        <f>L$13</f>
        <v>0</v>
      </c>
    </row>
    <row r="697" spans="1:12" ht="19.5" thickTop="1">
      <c r="A697" s="22" t="s">
        <v>11</v>
      </c>
      <c r="B697" s="46">
        <f>SUMPRODUCT(B693:E693,B696:E696)</f>
        <v>1.875</v>
      </c>
      <c r="C697" s="64" t="str">
        <f>[1]ПротоколыИспытаний!E697</f>
        <v>?</v>
      </c>
      <c r="D697" s="65" t="s">
        <v>89</v>
      </c>
      <c r="E697" s="46">
        <f>SUMPRODUCT(B693:E693,B695:E695)</f>
        <v>0</v>
      </c>
      <c r="F697" s="20"/>
      <c r="G697" s="20"/>
      <c r="H697" s="10"/>
      <c r="L697" s="23">
        <f>L$14</f>
        <v>0</v>
      </c>
    </row>
    <row r="698" spans="1:12" ht="18.75">
      <c r="A698" s="22" t="s">
        <v>13</v>
      </c>
      <c r="B698" s="46">
        <f>SUMPRODUCT(B692:E692,B696:E696)-B697*B697</f>
        <v>1.109375</v>
      </c>
      <c r="C698" s="64" t="str">
        <f>[1]ПротоколыИспытаний!E698</f>
        <v>?</v>
      </c>
      <c r="D698" s="65" t="s">
        <v>90</v>
      </c>
      <c r="E698" s="46">
        <f>SUMPRODUCT(B692:E692,B695:E695)-E697*E697</f>
        <v>0</v>
      </c>
      <c r="F698" s="20" t="s">
        <v>18</v>
      </c>
      <c r="G698" s="20">
        <f>E698*F694/(F694-1)</f>
        <v>0</v>
      </c>
      <c r="H698" s="10" t="str">
        <f>[1]ПротоколыИспытаний!G698</f>
        <v>?</v>
      </c>
      <c r="L698" s="23">
        <f>L$15</f>
        <v>0</v>
      </c>
    </row>
    <row r="699" spans="1:12" ht="18.75">
      <c r="A699" s="22" t="s">
        <v>15</v>
      </c>
      <c r="B699" s="46">
        <f>SQRT(B698)</f>
        <v>1.0532687216470449</v>
      </c>
      <c r="C699" s="64" t="str">
        <f>[1]ПротоколыИспытаний!E699</f>
        <v>?</v>
      </c>
      <c r="D699" s="65" t="s">
        <v>91</v>
      </c>
      <c r="E699" s="46">
        <f>SQRT(E698)</f>
        <v>0</v>
      </c>
      <c r="F699" s="20"/>
      <c r="G699" s="20"/>
      <c r="H699" s="10"/>
      <c r="L699" s="23">
        <f>L$16</f>
        <v>0</v>
      </c>
    </row>
    <row r="700" spans="1:12" ht="18.75">
      <c r="A700" s="22"/>
      <c r="B700" s="20"/>
      <c r="C700" s="20"/>
      <c r="D700" s="20"/>
      <c r="E700" s="20"/>
      <c r="F700" s="20"/>
      <c r="G700" s="20"/>
      <c r="H700" s="10"/>
      <c r="L700" s="23">
        <f t="shared" ref="L700:L701" si="116">L682</f>
        <v>0</v>
      </c>
    </row>
    <row r="701" spans="1:12" ht="18.75">
      <c r="A701" s="5"/>
      <c r="B701" s="7"/>
      <c r="C701" s="7"/>
      <c r="D701" s="7"/>
      <c r="E701" s="7"/>
      <c r="F701" s="7"/>
      <c r="G701" s="7"/>
      <c r="H701" s="10"/>
      <c r="L701" s="23">
        <f t="shared" si="116"/>
        <v>0</v>
      </c>
    </row>
    <row r="703" spans="1:12" ht="18.75">
      <c r="A703" s="15">
        <f>'Название и список группы'!A40</f>
        <v>39</v>
      </c>
      <c r="B703" s="67">
        <f>'Название и список группы'!B40</f>
        <v>0</v>
      </c>
      <c r="C703" s="67"/>
      <c r="D703" s="67"/>
      <c r="E703" s="67"/>
      <c r="F703" s="67"/>
      <c r="G703" s="67"/>
      <c r="H703" s="67"/>
      <c r="I703" s="67"/>
      <c r="J703" s="67"/>
      <c r="L703" s="60" t="str">
        <f>L$1</f>
        <v>Поля изменять только на листе "ПротоколыИспытаний"</v>
      </c>
    </row>
    <row r="704" spans="1:12">
      <c r="A704" s="18"/>
      <c r="B704" s="7" t="s">
        <v>20</v>
      </c>
      <c r="C704" s="21"/>
      <c r="D704" s="18"/>
      <c r="E704" s="7" t="s">
        <v>20</v>
      </c>
      <c r="F704" s="21"/>
      <c r="G704" s="8"/>
      <c r="H704" s="2"/>
      <c r="I704" s="2"/>
      <c r="J704" s="3" t="s">
        <v>0</v>
      </c>
      <c r="L704" s="23" t="str">
        <f>L$2</f>
        <v>5 серий бросков монеты</v>
      </c>
    </row>
    <row r="705" spans="1:12" ht="18.75">
      <c r="A705" s="25" t="s">
        <v>21</v>
      </c>
      <c r="B705" s="22">
        <f>ПротоколыИспытаний!B705</f>
        <v>0</v>
      </c>
      <c r="C705" s="20"/>
      <c r="D705" s="25" t="s">
        <v>21</v>
      </c>
      <c r="E705" s="22">
        <f>ПротоколыИспытаний!E705</f>
        <v>0</v>
      </c>
      <c r="F705" s="20"/>
      <c r="G705" s="7"/>
      <c r="H705" s="10"/>
      <c r="I705" s="10"/>
      <c r="J705" s="24">
        <f>IF(SUM(B705:B709)&gt;0,1,10^(-5))</f>
        <v>1.0000000000000001E-5</v>
      </c>
      <c r="L705" s="23" t="str">
        <f>L$3</f>
        <v>X — число бросков в серии из не более 4 бросков,</v>
      </c>
    </row>
    <row r="706" spans="1:12" ht="18.75">
      <c r="A706" s="25" t="s">
        <v>23</v>
      </c>
      <c r="B706" s="22">
        <f>ПротоколыИспытаний!B706</f>
        <v>0</v>
      </c>
      <c r="C706" s="20"/>
      <c r="D706" s="25" t="s">
        <v>23</v>
      </c>
      <c r="E706" s="22">
        <f>ПротоколыИспытаний!E706</f>
        <v>0</v>
      </c>
      <c r="F706" s="20"/>
      <c r="G706" s="7"/>
      <c r="H706" s="10"/>
      <c r="I706" s="10"/>
      <c r="L706" s="23" t="str">
        <f>L$4</f>
        <v>серия прекращается либо после 4-го броска,</v>
      </c>
    </row>
    <row r="707" spans="1:12" ht="18.75">
      <c r="A707" s="25" t="s">
        <v>25</v>
      </c>
      <c r="B707" s="22">
        <f>ПротоколыИспытаний!B707</f>
        <v>0</v>
      </c>
      <c r="C707" s="20"/>
      <c r="D707" s="25" t="s">
        <v>25</v>
      </c>
      <c r="E707" s="22">
        <f>ПротоколыИспытаний!E707</f>
        <v>0</v>
      </c>
      <c r="F707" s="20"/>
      <c r="G707" s="7"/>
      <c r="H707" s="10"/>
      <c r="I707" s="10"/>
      <c r="L707" s="23">
        <f>L$6</f>
        <v>0</v>
      </c>
    </row>
    <row r="708" spans="1:12" ht="18.75">
      <c r="A708" s="25" t="s">
        <v>27</v>
      </c>
      <c r="B708" s="22">
        <f>ПротоколыИспытаний!B708</f>
        <v>0</v>
      </c>
      <c r="C708" s="20"/>
      <c r="D708" s="25" t="s">
        <v>27</v>
      </c>
      <c r="E708" s="22">
        <f>ПротоколыИспытаний!E708</f>
        <v>0</v>
      </c>
      <c r="F708" s="20"/>
      <c r="G708" s="7"/>
      <c r="H708" s="10"/>
      <c r="I708" s="11"/>
      <c r="L708" s="23" t="str">
        <f>L$7</f>
        <v>Результаты испытаний и расчетов заносите только</v>
      </c>
    </row>
    <row r="709" spans="1:12" ht="18.75">
      <c r="A709" s="26" t="s">
        <v>29</v>
      </c>
      <c r="B709" s="22">
        <f>ПротоколыИспытаний!B709</f>
        <v>0</v>
      </c>
      <c r="C709" s="20"/>
      <c r="D709" s="26" t="s">
        <v>29</v>
      </c>
      <c r="E709" s="22">
        <f>ПротоколыИспытаний!E709</f>
        <v>0</v>
      </c>
      <c r="F709" s="20"/>
      <c r="G709" s="7"/>
      <c r="H709" s="10"/>
      <c r="I709" s="11"/>
      <c r="L709" s="23" t="str">
        <f>L$8</f>
        <v>в ячейки на листе "ПротоколыИспытаний"</v>
      </c>
    </row>
    <row r="710" spans="1:12" ht="19.5" thickBot="1">
      <c r="A710" s="18" t="s">
        <v>5</v>
      </c>
      <c r="B710" s="34">
        <f>B711*B711</f>
        <v>1</v>
      </c>
      <c r="C710" s="34">
        <f t="shared" ref="C710:E710" si="117">C711*C711</f>
        <v>4</v>
      </c>
      <c r="D710" s="34">
        <f t="shared" si="117"/>
        <v>9</v>
      </c>
      <c r="E710" s="34">
        <f t="shared" si="117"/>
        <v>16</v>
      </c>
      <c r="F710" s="20"/>
      <c r="G710" s="20"/>
      <c r="H710" s="10"/>
      <c r="L710" s="23">
        <f>L$9</f>
        <v>0</v>
      </c>
    </row>
    <row r="711" spans="1:12" ht="20.25" thickTop="1" thickBot="1">
      <c r="A711" s="30" t="s">
        <v>6</v>
      </c>
      <c r="B711" s="31">
        <v>1</v>
      </c>
      <c r="C711" s="31">
        <v>2</v>
      </c>
      <c r="D711" s="31">
        <v>3</v>
      </c>
      <c r="E711" s="32">
        <v>4</v>
      </c>
      <c r="F711" s="44"/>
      <c r="G711" s="20"/>
      <c r="H711" s="10"/>
      <c r="L711" s="23">
        <f>L$10</f>
        <v>0</v>
      </c>
    </row>
    <row r="712" spans="1:12" ht="20.25" thickTop="1" thickBot="1">
      <c r="A712" s="33" t="s">
        <v>7</v>
      </c>
      <c r="B712" s="22">
        <f>ПротоколыИспытаний!B712</f>
        <v>0</v>
      </c>
      <c r="C712" s="22">
        <f>ПротоколыИспытаний!C712</f>
        <v>0</v>
      </c>
      <c r="D712" s="22">
        <f>ПротоколыИспытаний!D712</f>
        <v>0</v>
      </c>
      <c r="E712" s="22">
        <f>ПротоколыИспытаний!E712</f>
        <v>0</v>
      </c>
      <c r="F712" s="45">
        <f>SUM(B712:E712)</f>
        <v>0</v>
      </c>
      <c r="G712" s="40"/>
      <c r="H712" s="10"/>
      <c r="L712" s="23">
        <f>L$11</f>
        <v>0</v>
      </c>
    </row>
    <row r="713" spans="1:12" ht="20.25" thickTop="1" thickBot="1">
      <c r="A713" s="19" t="s">
        <v>8</v>
      </c>
      <c r="B713" s="58">
        <f>IF($F712=0,0,B712/$F712)</f>
        <v>0</v>
      </c>
      <c r="C713" s="58">
        <f t="shared" ref="C713:E713" si="118">IF($F712=0,0,C712/$F712)</f>
        <v>0</v>
      </c>
      <c r="D713" s="58">
        <f t="shared" si="118"/>
        <v>0</v>
      </c>
      <c r="E713" s="58">
        <f t="shared" si="118"/>
        <v>0</v>
      </c>
      <c r="F713" s="41"/>
      <c r="G713" s="20"/>
      <c r="H713" s="10"/>
      <c r="L713" s="23">
        <f>L$12</f>
        <v>0</v>
      </c>
    </row>
    <row r="714" spans="1:12" ht="20.25" thickTop="1" thickBot="1">
      <c r="A714" s="52" t="s">
        <v>9</v>
      </c>
      <c r="B714" s="53">
        <v>0.5</v>
      </c>
      <c r="C714" s="53">
        <v>0.25</v>
      </c>
      <c r="D714" s="53">
        <v>0.125</v>
      </c>
      <c r="E714" s="54">
        <v>0.125</v>
      </c>
      <c r="F714" s="20"/>
      <c r="G714" s="20"/>
      <c r="H714" s="10"/>
      <c r="L714" s="23">
        <f>L$13</f>
        <v>0</v>
      </c>
    </row>
    <row r="715" spans="1:12" ht="19.5" thickTop="1">
      <c r="A715" s="22" t="s">
        <v>11</v>
      </c>
      <c r="B715" s="46">
        <f>SUMPRODUCT(B711:E711,B714:E714)</f>
        <v>1.875</v>
      </c>
      <c r="C715" s="64" t="str">
        <f>[1]ПротоколыИспытаний!E715</f>
        <v>?</v>
      </c>
      <c r="D715" s="65" t="s">
        <v>89</v>
      </c>
      <c r="E715" s="46">
        <f>SUMPRODUCT(B711:E711,B713:E713)</f>
        <v>0</v>
      </c>
      <c r="F715" s="20"/>
      <c r="G715" s="20"/>
      <c r="H715" s="10"/>
      <c r="L715" s="23">
        <f>L$14</f>
        <v>0</v>
      </c>
    </row>
    <row r="716" spans="1:12" ht="18.75">
      <c r="A716" s="22" t="s">
        <v>13</v>
      </c>
      <c r="B716" s="46">
        <f>SUMPRODUCT(B710:E710,B714:E714)-B715*B715</f>
        <v>1.109375</v>
      </c>
      <c r="C716" s="64" t="str">
        <f>[1]ПротоколыИспытаний!E716</f>
        <v>?</v>
      </c>
      <c r="D716" s="65" t="s">
        <v>90</v>
      </c>
      <c r="E716" s="46">
        <f>SUMPRODUCT(B710:E710,B713:E713)-E715*E715</f>
        <v>0</v>
      </c>
      <c r="F716" s="20" t="s">
        <v>18</v>
      </c>
      <c r="G716" s="20">
        <f>E716*F712/(F712-1)</f>
        <v>0</v>
      </c>
      <c r="H716" s="10" t="str">
        <f>[1]ПротоколыИспытаний!G716</f>
        <v>?</v>
      </c>
      <c r="L716" s="23">
        <f>L$15</f>
        <v>0</v>
      </c>
    </row>
    <row r="717" spans="1:12" ht="18.75">
      <c r="A717" s="22" t="s">
        <v>15</v>
      </c>
      <c r="B717" s="46">
        <f>SQRT(B716)</f>
        <v>1.0532687216470449</v>
      </c>
      <c r="C717" s="64" t="str">
        <f>[1]ПротоколыИспытаний!E717</f>
        <v>?</v>
      </c>
      <c r="D717" s="65" t="s">
        <v>91</v>
      </c>
      <c r="E717" s="46">
        <f>SQRT(E716)</f>
        <v>0</v>
      </c>
      <c r="F717" s="20"/>
      <c r="G717" s="20"/>
      <c r="H717" s="10"/>
      <c r="L717" s="23">
        <f>L$16</f>
        <v>0</v>
      </c>
    </row>
    <row r="718" spans="1:12" ht="18.75">
      <c r="A718" s="22"/>
      <c r="B718" s="20"/>
      <c r="C718" s="20"/>
      <c r="D718" s="20"/>
      <c r="E718" s="20"/>
      <c r="F718" s="20"/>
      <c r="G718" s="20"/>
      <c r="H718" s="10"/>
      <c r="L718" s="23">
        <f t="shared" ref="L718:L719" si="119">L700</f>
        <v>0</v>
      </c>
    </row>
    <row r="719" spans="1:12" ht="18.75">
      <c r="A719" s="5"/>
      <c r="B719" s="7"/>
      <c r="C719" s="7"/>
      <c r="D719" s="7"/>
      <c r="E719" s="7"/>
      <c r="F719" s="7"/>
      <c r="G719" s="7"/>
      <c r="H719" s="10"/>
      <c r="L719" s="23">
        <f t="shared" si="119"/>
        <v>0</v>
      </c>
    </row>
    <row r="721" spans="1:12" ht="18.75">
      <c r="A721" s="15">
        <f>'Название и список группы'!A41</f>
        <v>40</v>
      </c>
      <c r="B721" s="67">
        <f>'Название и список группы'!B41</f>
        <v>0</v>
      </c>
      <c r="C721" s="67"/>
      <c r="D721" s="67"/>
      <c r="E721" s="67"/>
      <c r="F721" s="67"/>
      <c r="G721" s="67"/>
      <c r="H721" s="67"/>
      <c r="I721" s="67"/>
      <c r="J721" s="67"/>
      <c r="L721" s="60" t="str">
        <f>L$1</f>
        <v>Поля изменять только на листе "ПротоколыИспытаний"</v>
      </c>
    </row>
    <row r="722" spans="1:12">
      <c r="A722" s="18"/>
      <c r="B722" s="7" t="s">
        <v>20</v>
      </c>
      <c r="C722" s="21"/>
      <c r="D722" s="18"/>
      <c r="E722" s="7" t="s">
        <v>20</v>
      </c>
      <c r="F722" s="21"/>
      <c r="G722" s="8"/>
      <c r="H722" s="2"/>
      <c r="I722" s="2"/>
      <c r="J722" s="3" t="s">
        <v>0</v>
      </c>
      <c r="L722" s="23" t="str">
        <f>L$2</f>
        <v>5 серий бросков монеты</v>
      </c>
    </row>
    <row r="723" spans="1:12" ht="18.75">
      <c r="A723" s="25" t="s">
        <v>21</v>
      </c>
      <c r="B723" s="22">
        <f>ПротоколыИспытаний!B723</f>
        <v>0</v>
      </c>
      <c r="C723" s="20"/>
      <c r="D723" s="25" t="s">
        <v>21</v>
      </c>
      <c r="E723" s="22">
        <f>ПротоколыИспытаний!E723</f>
        <v>0</v>
      </c>
      <c r="F723" s="20"/>
      <c r="G723" s="7"/>
      <c r="H723" s="10"/>
      <c r="I723" s="10"/>
      <c r="J723" s="24">
        <f>IF(SUM(B723:B727)&gt;0,1,10^(-5))</f>
        <v>1.0000000000000001E-5</v>
      </c>
      <c r="L723" s="23" t="str">
        <f>L$3</f>
        <v>X — число бросков в серии из не более 4 бросков,</v>
      </c>
    </row>
    <row r="724" spans="1:12" ht="18.75">
      <c r="A724" s="25" t="s">
        <v>23</v>
      </c>
      <c r="B724" s="22">
        <f>ПротоколыИспытаний!B724</f>
        <v>0</v>
      </c>
      <c r="C724" s="20"/>
      <c r="D724" s="25" t="s">
        <v>23</v>
      </c>
      <c r="E724" s="22">
        <f>ПротоколыИспытаний!E724</f>
        <v>0</v>
      </c>
      <c r="F724" s="20"/>
      <c r="G724" s="7"/>
      <c r="H724" s="10"/>
      <c r="I724" s="10"/>
      <c r="L724" s="23" t="str">
        <f>L$4</f>
        <v>серия прекращается либо после 4-го броска,</v>
      </c>
    </row>
    <row r="725" spans="1:12" ht="18.75">
      <c r="A725" s="25" t="s">
        <v>25</v>
      </c>
      <c r="B725" s="22">
        <f>ПротоколыИспытаний!B725</f>
        <v>0</v>
      </c>
      <c r="C725" s="20"/>
      <c r="D725" s="25" t="s">
        <v>25</v>
      </c>
      <c r="E725" s="22">
        <f>ПротоколыИспытаний!E725</f>
        <v>0</v>
      </c>
      <c r="F725" s="20"/>
      <c r="G725" s="7"/>
      <c r="H725" s="10"/>
      <c r="I725" s="10"/>
      <c r="L725" s="23">
        <f>L$6</f>
        <v>0</v>
      </c>
    </row>
    <row r="726" spans="1:12" ht="18.75">
      <c r="A726" s="25" t="s">
        <v>27</v>
      </c>
      <c r="B726" s="22">
        <f>ПротоколыИспытаний!B726</f>
        <v>0</v>
      </c>
      <c r="C726" s="20"/>
      <c r="D726" s="25" t="s">
        <v>27</v>
      </c>
      <c r="E726" s="22">
        <f>ПротоколыИспытаний!E726</f>
        <v>0</v>
      </c>
      <c r="F726" s="20"/>
      <c r="G726" s="7"/>
      <c r="H726" s="10"/>
      <c r="I726" s="11"/>
      <c r="L726" s="23" t="str">
        <f>L$7</f>
        <v>Результаты испытаний и расчетов заносите только</v>
      </c>
    </row>
    <row r="727" spans="1:12" ht="18.75">
      <c r="A727" s="26" t="s">
        <v>29</v>
      </c>
      <c r="B727" s="22">
        <f>ПротоколыИспытаний!B727</f>
        <v>0</v>
      </c>
      <c r="C727" s="20"/>
      <c r="D727" s="26" t="s">
        <v>29</v>
      </c>
      <c r="E727" s="22">
        <f>ПротоколыИспытаний!E727</f>
        <v>0</v>
      </c>
      <c r="F727" s="20"/>
      <c r="G727" s="7"/>
      <c r="H727" s="10"/>
      <c r="I727" s="11"/>
      <c r="L727" s="23" t="str">
        <f>L$8</f>
        <v>в ячейки на листе "ПротоколыИспытаний"</v>
      </c>
    </row>
    <row r="728" spans="1:12" ht="19.5" thickBot="1">
      <c r="A728" s="18" t="s">
        <v>5</v>
      </c>
      <c r="B728" s="34">
        <f>B729*B729</f>
        <v>1</v>
      </c>
      <c r="C728" s="34">
        <f t="shared" ref="C728:E728" si="120">C729*C729</f>
        <v>4</v>
      </c>
      <c r="D728" s="34">
        <f t="shared" si="120"/>
        <v>9</v>
      </c>
      <c r="E728" s="34">
        <f t="shared" si="120"/>
        <v>16</v>
      </c>
      <c r="F728" s="20"/>
      <c r="G728" s="20"/>
      <c r="H728" s="10"/>
      <c r="L728" s="23">
        <f>L$9</f>
        <v>0</v>
      </c>
    </row>
    <row r="729" spans="1:12" ht="20.25" thickTop="1" thickBot="1">
      <c r="A729" s="30" t="s">
        <v>6</v>
      </c>
      <c r="B729" s="31">
        <v>1</v>
      </c>
      <c r="C729" s="31">
        <v>2</v>
      </c>
      <c r="D729" s="31">
        <v>3</v>
      </c>
      <c r="E729" s="32">
        <v>4</v>
      </c>
      <c r="F729" s="44"/>
      <c r="G729" s="20"/>
      <c r="H729" s="10"/>
      <c r="L729" s="23">
        <f>L$10</f>
        <v>0</v>
      </c>
    </row>
    <row r="730" spans="1:12" ht="20.25" thickTop="1" thickBot="1">
      <c r="A730" s="33" t="s">
        <v>7</v>
      </c>
      <c r="B730" s="22">
        <f>ПротоколыИспытаний!B730</f>
        <v>0</v>
      </c>
      <c r="C730" s="22">
        <f>ПротоколыИспытаний!C730</f>
        <v>0</v>
      </c>
      <c r="D730" s="22">
        <f>ПротоколыИспытаний!D730</f>
        <v>0</v>
      </c>
      <c r="E730" s="22">
        <f>ПротоколыИспытаний!E730</f>
        <v>0</v>
      </c>
      <c r="F730" s="45">
        <f>SUM(B730:E730)</f>
        <v>0</v>
      </c>
      <c r="G730" s="40"/>
      <c r="H730" s="10"/>
      <c r="L730" s="23">
        <f>L$11</f>
        <v>0</v>
      </c>
    </row>
    <row r="731" spans="1:12" ht="20.25" thickTop="1" thickBot="1">
      <c r="A731" s="19" t="s">
        <v>8</v>
      </c>
      <c r="B731" s="58">
        <f>IF($F730=0,0,B730/$F730)</f>
        <v>0</v>
      </c>
      <c r="C731" s="58">
        <f t="shared" ref="C731:E731" si="121">IF($F730=0,0,C730/$F730)</f>
        <v>0</v>
      </c>
      <c r="D731" s="58">
        <f t="shared" si="121"/>
        <v>0</v>
      </c>
      <c r="E731" s="58">
        <f t="shared" si="121"/>
        <v>0</v>
      </c>
      <c r="F731" s="41"/>
      <c r="G731" s="20"/>
      <c r="H731" s="10"/>
      <c r="L731" s="23">
        <f>L$12</f>
        <v>0</v>
      </c>
    </row>
    <row r="732" spans="1:12" ht="20.25" thickTop="1" thickBot="1">
      <c r="A732" s="52" t="s">
        <v>9</v>
      </c>
      <c r="B732" s="53">
        <v>0.5</v>
      </c>
      <c r="C732" s="53">
        <v>0.25</v>
      </c>
      <c r="D732" s="53">
        <v>0.125</v>
      </c>
      <c r="E732" s="54">
        <v>0.125</v>
      </c>
      <c r="F732" s="20"/>
      <c r="G732" s="20"/>
      <c r="H732" s="10"/>
      <c r="L732" s="23">
        <f>L$13</f>
        <v>0</v>
      </c>
    </row>
    <row r="733" spans="1:12" ht="19.5" thickTop="1">
      <c r="A733" s="22" t="s">
        <v>11</v>
      </c>
      <c r="B733" s="46">
        <f>SUMPRODUCT(B729:E729,B732:E732)</f>
        <v>1.875</v>
      </c>
      <c r="C733" s="64" t="str">
        <f>[1]ПротоколыИспытаний!E733</f>
        <v>?</v>
      </c>
      <c r="D733" s="65" t="s">
        <v>89</v>
      </c>
      <c r="E733" s="46">
        <f>SUMPRODUCT(B729:E729,B731:E731)</f>
        <v>0</v>
      </c>
      <c r="F733" s="20"/>
      <c r="G733" s="20"/>
      <c r="H733" s="10"/>
      <c r="L733" s="23">
        <f>L$14</f>
        <v>0</v>
      </c>
    </row>
    <row r="734" spans="1:12" ht="18.75">
      <c r="A734" s="22" t="s">
        <v>13</v>
      </c>
      <c r="B734" s="46">
        <f>SUMPRODUCT(B728:E728,B732:E732)-B733*B733</f>
        <v>1.109375</v>
      </c>
      <c r="C734" s="64" t="str">
        <f>[1]ПротоколыИспытаний!E734</f>
        <v>?</v>
      </c>
      <c r="D734" s="65" t="s">
        <v>90</v>
      </c>
      <c r="E734" s="46">
        <f>SUMPRODUCT(B728:E728,B731:E731)-E733*E733</f>
        <v>0</v>
      </c>
      <c r="F734" s="20" t="s">
        <v>18</v>
      </c>
      <c r="G734" s="20">
        <f>E734*F730/(F730-1)</f>
        <v>0</v>
      </c>
      <c r="H734" s="10" t="str">
        <f>[1]ПротоколыИспытаний!G734</f>
        <v>?</v>
      </c>
      <c r="L734" s="23">
        <f>L$15</f>
        <v>0</v>
      </c>
    </row>
    <row r="735" spans="1:12" ht="18.75">
      <c r="A735" s="22" t="s">
        <v>15</v>
      </c>
      <c r="B735" s="46">
        <f>SQRT(B734)</f>
        <v>1.0532687216470449</v>
      </c>
      <c r="C735" s="64" t="str">
        <f>[1]ПротоколыИспытаний!E735</f>
        <v>?</v>
      </c>
      <c r="D735" s="65" t="s">
        <v>91</v>
      </c>
      <c r="E735" s="46">
        <f>SQRT(E734)</f>
        <v>0</v>
      </c>
      <c r="F735" s="20"/>
      <c r="G735" s="20"/>
      <c r="H735" s="10"/>
      <c r="L735" s="23">
        <f>L$16</f>
        <v>0</v>
      </c>
    </row>
    <row r="736" spans="1:12" ht="18.75">
      <c r="A736" s="22"/>
      <c r="B736" s="20"/>
      <c r="C736" s="20"/>
      <c r="D736" s="20"/>
      <c r="E736" s="20"/>
      <c r="F736" s="20"/>
      <c r="G736" s="20"/>
      <c r="H736" s="10"/>
      <c r="L736" s="23">
        <f t="shared" ref="L736:L737" si="122">L718</f>
        <v>0</v>
      </c>
    </row>
    <row r="737" spans="1:12" ht="18.75">
      <c r="A737" s="5"/>
      <c r="B737" s="7"/>
      <c r="C737" s="7"/>
      <c r="D737" s="7"/>
      <c r="E737" s="7"/>
      <c r="F737" s="7"/>
      <c r="G737" s="7"/>
      <c r="H737" s="10"/>
      <c r="L737" s="23">
        <f t="shared" si="122"/>
        <v>0</v>
      </c>
    </row>
  </sheetData>
  <mergeCells count="41">
    <mergeCell ref="B649:J649"/>
    <mergeCell ref="B667:J667"/>
    <mergeCell ref="B685:J685"/>
    <mergeCell ref="B703:J703"/>
    <mergeCell ref="B721:J721"/>
    <mergeCell ref="B631:J631"/>
    <mergeCell ref="B433:J433"/>
    <mergeCell ref="B451:J451"/>
    <mergeCell ref="B469:J469"/>
    <mergeCell ref="B487:J487"/>
    <mergeCell ref="B505:J505"/>
    <mergeCell ref="B523:J523"/>
    <mergeCell ref="B541:J541"/>
    <mergeCell ref="B559:J559"/>
    <mergeCell ref="B577:J577"/>
    <mergeCell ref="B595:J595"/>
    <mergeCell ref="B613:J613"/>
    <mergeCell ref="B415:J415"/>
    <mergeCell ref="B217:J217"/>
    <mergeCell ref="B235:J235"/>
    <mergeCell ref="B253:J253"/>
    <mergeCell ref="B271:J271"/>
    <mergeCell ref="B289:J289"/>
    <mergeCell ref="B307:J307"/>
    <mergeCell ref="B325:J325"/>
    <mergeCell ref="B343:J343"/>
    <mergeCell ref="B361:J361"/>
    <mergeCell ref="B379:J379"/>
    <mergeCell ref="B397:J397"/>
    <mergeCell ref="B199:J199"/>
    <mergeCell ref="B1:G1"/>
    <mergeCell ref="B19:J19"/>
    <mergeCell ref="B37:J37"/>
    <mergeCell ref="B55:J55"/>
    <mergeCell ref="B73:J73"/>
    <mergeCell ref="B91:J91"/>
    <mergeCell ref="B109:J109"/>
    <mergeCell ref="B127:J127"/>
    <mergeCell ref="B145:J145"/>
    <mergeCell ref="B163:J163"/>
    <mergeCell ref="B181:J18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B18ED-C7F0-4155-8A5A-8C6CB7D784EA}"/>
</file>

<file path=customXml/itemProps2.xml><?xml version="1.0" encoding="utf-8"?>
<ds:datastoreItem xmlns:ds="http://schemas.openxmlformats.org/officeDocument/2006/customXml" ds:itemID="{72E3720D-5CAE-40CE-A95D-F391C1283DA3}"/>
</file>

<file path=customXml/itemProps3.xml><?xml version="1.0" encoding="utf-8"?>
<ds:datastoreItem xmlns:ds="http://schemas.openxmlformats.org/officeDocument/2006/customXml" ds:itemID="{1836276A-FFB5-48D9-94F7-EFBB23CBF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Dexp</dc:creator>
  <cp:keywords/>
  <dc:description/>
  <cp:lastModifiedBy>Мельников Юрий Борисович</cp:lastModifiedBy>
  <cp:revision>17</cp:revision>
  <dcterms:created xsi:type="dcterms:W3CDTF">2020-03-27T07:57:59Z</dcterms:created>
  <dcterms:modified xsi:type="dcterms:W3CDTF">2020-04-28T13:14:47Z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