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40"/>
  </bookViews>
  <sheets>
    <sheet name="Протоколы испытаний" sheetId="5" r:id="rId1"/>
    <sheet name="Название и список группы" sheetId="4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062" i="5"/>
  <c r="G1053"/>
  <c r="F1053"/>
  <c r="E1053"/>
  <c r="D1053"/>
  <c r="C1053"/>
  <c r="B1053"/>
  <c r="G1048"/>
  <c r="F1048"/>
  <c r="E1048"/>
  <c r="D1048"/>
  <c r="C1048"/>
  <c r="B1048"/>
  <c r="H1048" s="1"/>
  <c r="G1046"/>
  <c r="F1046"/>
  <c r="E1046"/>
  <c r="D1046"/>
  <c r="C1046"/>
  <c r="H1046" s="1"/>
  <c r="B1046"/>
  <c r="H1041"/>
  <c r="G1039"/>
  <c r="F1039"/>
  <c r="E1039"/>
  <c r="D1039"/>
  <c r="C1039"/>
  <c r="B1039"/>
  <c r="H1039" s="1"/>
  <c r="B1037"/>
  <c r="K1036"/>
  <c r="J1036"/>
  <c r="I1036"/>
  <c r="H1036"/>
  <c r="G1036"/>
  <c r="F1036"/>
  <c r="E1036"/>
  <c r="D1036"/>
  <c r="C1036"/>
  <c r="B1036"/>
  <c r="M1035"/>
  <c r="D1047" s="1"/>
  <c r="D1049" s="1"/>
  <c r="D1050" s="1"/>
  <c r="G1027"/>
  <c r="F1027"/>
  <c r="E1027"/>
  <c r="D1027"/>
  <c r="C1027"/>
  <c r="B1027"/>
  <c r="G1022"/>
  <c r="F1022"/>
  <c r="E1022"/>
  <c r="D1022"/>
  <c r="C1022"/>
  <c r="B1022"/>
  <c r="H1022" s="1"/>
  <c r="G1020"/>
  <c r="F1020"/>
  <c r="E1020"/>
  <c r="D1020"/>
  <c r="C1020"/>
  <c r="B1020"/>
  <c r="H1020" s="1"/>
  <c r="H1015"/>
  <c r="G1013"/>
  <c r="F1013"/>
  <c r="E1013"/>
  <c r="D1013"/>
  <c r="C1013"/>
  <c r="B1013"/>
  <c r="H1013" s="1"/>
  <c r="B1011"/>
  <c r="K1010"/>
  <c r="J1010"/>
  <c r="I1010"/>
  <c r="H1010"/>
  <c r="G1010"/>
  <c r="F1010"/>
  <c r="E1010"/>
  <c r="D1010"/>
  <c r="C1010"/>
  <c r="B1010"/>
  <c r="M1009"/>
  <c r="D1021" s="1"/>
  <c r="D1023" s="1"/>
  <c r="D1024" s="1"/>
  <c r="G1001"/>
  <c r="F1001"/>
  <c r="E1001"/>
  <c r="D1001"/>
  <c r="C1001"/>
  <c r="B1001"/>
  <c r="G996"/>
  <c r="F996"/>
  <c r="E996"/>
  <c r="D996"/>
  <c r="C996"/>
  <c r="B996"/>
  <c r="H996" s="1"/>
  <c r="G994"/>
  <c r="F994"/>
  <c r="E994"/>
  <c r="D994"/>
  <c r="C994"/>
  <c r="B994"/>
  <c r="H994" s="1"/>
  <c r="H989"/>
  <c r="G987"/>
  <c r="F987"/>
  <c r="E987"/>
  <c r="D987"/>
  <c r="C987"/>
  <c r="B987"/>
  <c r="H987" s="1"/>
  <c r="B985"/>
  <c r="K984"/>
  <c r="J984"/>
  <c r="I984"/>
  <c r="H984"/>
  <c r="G984"/>
  <c r="F984"/>
  <c r="E984"/>
  <c r="D984"/>
  <c r="C984"/>
  <c r="B984"/>
  <c r="M983"/>
  <c r="D995" s="1"/>
  <c r="D997" s="1"/>
  <c r="D998" s="1"/>
  <c r="G975"/>
  <c r="F975"/>
  <c r="E975"/>
  <c r="D975"/>
  <c r="C975"/>
  <c r="B975"/>
  <c r="G970"/>
  <c r="F970"/>
  <c r="E970"/>
  <c r="D970"/>
  <c r="C970"/>
  <c r="B970"/>
  <c r="H970" s="1"/>
  <c r="G968"/>
  <c r="F968"/>
  <c r="E968"/>
  <c r="D968"/>
  <c r="C968"/>
  <c r="B968"/>
  <c r="H968" s="1"/>
  <c r="H963"/>
  <c r="M957" s="1"/>
  <c r="G961"/>
  <c r="F961"/>
  <c r="E961"/>
  <c r="D961"/>
  <c r="H961" s="1"/>
  <c r="C961"/>
  <c r="B961"/>
  <c r="B959"/>
  <c r="K958"/>
  <c r="J958"/>
  <c r="I958"/>
  <c r="H958"/>
  <c r="G958"/>
  <c r="F958"/>
  <c r="E958"/>
  <c r="D958"/>
  <c r="C958"/>
  <c r="B958"/>
  <c r="G949"/>
  <c r="F949"/>
  <c r="E949"/>
  <c r="D949"/>
  <c r="C949"/>
  <c r="B949"/>
  <c r="G944"/>
  <c r="F944"/>
  <c r="E944"/>
  <c r="D944"/>
  <c r="C944"/>
  <c r="B944"/>
  <c r="H944" s="1"/>
  <c r="G942"/>
  <c r="F942"/>
  <c r="E942"/>
  <c r="D942"/>
  <c r="C942"/>
  <c r="B942"/>
  <c r="H942" s="1"/>
  <c r="H937"/>
  <c r="G935"/>
  <c r="F935"/>
  <c r="E935"/>
  <c r="D935"/>
  <c r="C935"/>
  <c r="B935"/>
  <c r="H935" s="1"/>
  <c r="B933"/>
  <c r="K932"/>
  <c r="J932"/>
  <c r="I932"/>
  <c r="H932"/>
  <c r="G932"/>
  <c r="F932"/>
  <c r="E932"/>
  <c r="D932"/>
  <c r="C932"/>
  <c r="B932"/>
  <c r="M931"/>
  <c r="D943" s="1"/>
  <c r="D945" s="1"/>
  <c r="D946" s="1"/>
  <c r="G923"/>
  <c r="F923"/>
  <c r="E923"/>
  <c r="D923"/>
  <c r="C923"/>
  <c r="B923"/>
  <c r="G918"/>
  <c r="F918"/>
  <c r="E918"/>
  <c r="D918"/>
  <c r="C918"/>
  <c r="B918"/>
  <c r="H918" s="1"/>
  <c r="G916"/>
  <c r="F916"/>
  <c r="E916"/>
  <c r="D916"/>
  <c r="C916"/>
  <c r="H916" s="1"/>
  <c r="B916"/>
  <c r="H911"/>
  <c r="G909"/>
  <c r="F909"/>
  <c r="E909"/>
  <c r="D909"/>
  <c r="C909"/>
  <c r="B909"/>
  <c r="H909" s="1"/>
  <c r="B907"/>
  <c r="K906"/>
  <c r="J906"/>
  <c r="I906"/>
  <c r="H906"/>
  <c r="G906"/>
  <c r="F906"/>
  <c r="E906"/>
  <c r="D906"/>
  <c r="C906"/>
  <c r="B906"/>
  <c r="M905"/>
  <c r="D917" s="1"/>
  <c r="D919" s="1"/>
  <c r="D920" s="1"/>
  <c r="G897"/>
  <c r="F897"/>
  <c r="E897"/>
  <c r="D897"/>
  <c r="C897"/>
  <c r="B897"/>
  <c r="G892"/>
  <c r="F892"/>
  <c r="E892"/>
  <c r="D892"/>
  <c r="C892"/>
  <c r="B892"/>
  <c r="H892" s="1"/>
  <c r="G890"/>
  <c r="F890"/>
  <c r="E890"/>
  <c r="D890"/>
  <c r="C890"/>
  <c r="B890"/>
  <c r="H890" s="1"/>
  <c r="H885"/>
  <c r="G883"/>
  <c r="F883"/>
  <c r="E883"/>
  <c r="D883"/>
  <c r="C883"/>
  <c r="B883"/>
  <c r="H883" s="1"/>
  <c r="B881"/>
  <c r="K880"/>
  <c r="J880"/>
  <c r="I880"/>
  <c r="H880"/>
  <c r="G880"/>
  <c r="F880"/>
  <c r="E880"/>
  <c r="D880"/>
  <c r="C880"/>
  <c r="B880"/>
  <c r="M879"/>
  <c r="D891" s="1"/>
  <c r="D893" s="1"/>
  <c r="D894" s="1"/>
  <c r="G871"/>
  <c r="F871"/>
  <c r="E871"/>
  <c r="D871"/>
  <c r="C871"/>
  <c r="B871"/>
  <c r="G866"/>
  <c r="F866"/>
  <c r="E866"/>
  <c r="D866"/>
  <c r="C866"/>
  <c r="B866"/>
  <c r="G864"/>
  <c r="F864"/>
  <c r="E864"/>
  <c r="D864"/>
  <c r="C864"/>
  <c r="B864"/>
  <c r="H864" s="1"/>
  <c r="H859"/>
  <c r="G857"/>
  <c r="F857"/>
  <c r="E857"/>
  <c r="D857"/>
  <c r="C857"/>
  <c r="B857"/>
  <c r="H857" s="1"/>
  <c r="B855"/>
  <c r="K854"/>
  <c r="J854"/>
  <c r="I854"/>
  <c r="H854"/>
  <c r="G854"/>
  <c r="F854"/>
  <c r="E854"/>
  <c r="D854"/>
  <c r="C854"/>
  <c r="B854"/>
  <c r="M853"/>
  <c r="D865" s="1"/>
  <c r="D867" s="1"/>
  <c r="D868" s="1"/>
  <c r="G845"/>
  <c r="F845"/>
  <c r="E845"/>
  <c r="D845"/>
  <c r="C845"/>
  <c r="B845"/>
  <c r="G840"/>
  <c r="F840"/>
  <c r="E840"/>
  <c r="D840"/>
  <c r="C840"/>
  <c r="B840"/>
  <c r="H840" s="1"/>
  <c r="G838"/>
  <c r="F838"/>
  <c r="E838"/>
  <c r="D838"/>
  <c r="C838"/>
  <c r="B838"/>
  <c r="H838" s="1"/>
  <c r="H833"/>
  <c r="G831"/>
  <c r="F831"/>
  <c r="E831"/>
  <c r="D831"/>
  <c r="C831"/>
  <c r="B831"/>
  <c r="H831" s="1"/>
  <c r="B829"/>
  <c r="K828"/>
  <c r="J828"/>
  <c r="I828"/>
  <c r="H828"/>
  <c r="G828"/>
  <c r="F828"/>
  <c r="E828"/>
  <c r="D828"/>
  <c r="C828"/>
  <c r="B828"/>
  <c r="M827"/>
  <c r="D839" s="1"/>
  <c r="D841" s="1"/>
  <c r="D842" s="1"/>
  <c r="G819"/>
  <c r="F819"/>
  <c r="E819"/>
  <c r="D819"/>
  <c r="C819"/>
  <c r="B819"/>
  <c r="G814"/>
  <c r="F814"/>
  <c r="E814"/>
  <c r="D814"/>
  <c r="D815" s="1"/>
  <c r="D816" s="1"/>
  <c r="C814"/>
  <c r="B814"/>
  <c r="G812"/>
  <c r="F812"/>
  <c r="E812"/>
  <c r="D812"/>
  <c r="C812"/>
  <c r="B812"/>
  <c r="H812" s="1"/>
  <c r="H807"/>
  <c r="G805"/>
  <c r="F805"/>
  <c r="E805"/>
  <c r="D805"/>
  <c r="C805"/>
  <c r="B805"/>
  <c r="H805" s="1"/>
  <c r="B803"/>
  <c r="K802"/>
  <c r="J802"/>
  <c r="I802"/>
  <c r="H802"/>
  <c r="G802"/>
  <c r="F802"/>
  <c r="E802"/>
  <c r="D802"/>
  <c r="C802"/>
  <c r="B802"/>
  <c r="M801"/>
  <c r="D813" s="1"/>
  <c r="G793"/>
  <c r="F793"/>
  <c r="E793"/>
  <c r="D793"/>
  <c r="C793"/>
  <c r="B793"/>
  <c r="G788"/>
  <c r="F788"/>
  <c r="E788"/>
  <c r="D788"/>
  <c r="H788" s="1"/>
  <c r="C788"/>
  <c r="B788"/>
  <c r="G787"/>
  <c r="G789" s="1"/>
  <c r="G790" s="1"/>
  <c r="C787"/>
  <c r="C789" s="1"/>
  <c r="C790" s="1"/>
  <c r="G786"/>
  <c r="F786"/>
  <c r="E786"/>
  <c r="D786"/>
  <c r="C786"/>
  <c r="B786"/>
  <c r="H786" s="1"/>
  <c r="H781"/>
  <c r="F780"/>
  <c r="F782" s="1"/>
  <c r="F783" s="1"/>
  <c r="D780"/>
  <c r="D782" s="1"/>
  <c r="D783" s="1"/>
  <c r="B780"/>
  <c r="B782" s="1"/>
  <c r="B783" s="1"/>
  <c r="G779"/>
  <c r="F779"/>
  <c r="E779"/>
  <c r="D779"/>
  <c r="C779"/>
  <c r="H779" s="1"/>
  <c r="B779"/>
  <c r="B777"/>
  <c r="K776"/>
  <c r="J776"/>
  <c r="I776"/>
  <c r="H776"/>
  <c r="G776"/>
  <c r="F776"/>
  <c r="E776"/>
  <c r="D776"/>
  <c r="C776"/>
  <c r="B776"/>
  <c r="M775"/>
  <c r="D787" s="1"/>
  <c r="G767"/>
  <c r="F767"/>
  <c r="E767"/>
  <c r="D767"/>
  <c r="C767"/>
  <c r="B767"/>
  <c r="G762"/>
  <c r="F762"/>
  <c r="E762"/>
  <c r="D762"/>
  <c r="C762"/>
  <c r="B762"/>
  <c r="G760"/>
  <c r="F760"/>
  <c r="E760"/>
  <c r="D760"/>
  <c r="C760"/>
  <c r="B760"/>
  <c r="H760" s="1"/>
  <c r="H755"/>
  <c r="G753"/>
  <c r="F753"/>
  <c r="E753"/>
  <c r="D753"/>
  <c r="C753"/>
  <c r="B753"/>
  <c r="H753" s="1"/>
  <c r="B751"/>
  <c r="K750"/>
  <c r="J750"/>
  <c r="I750"/>
  <c r="H750"/>
  <c r="G750"/>
  <c r="F750"/>
  <c r="E750"/>
  <c r="D750"/>
  <c r="C750"/>
  <c r="B750"/>
  <c r="M749"/>
  <c r="D761" s="1"/>
  <c r="D763" s="1"/>
  <c r="D764" s="1"/>
  <c r="G741"/>
  <c r="F741"/>
  <c r="E741"/>
  <c r="D741"/>
  <c r="C741"/>
  <c r="B741"/>
  <c r="G736"/>
  <c r="F736"/>
  <c r="E736"/>
  <c r="D736"/>
  <c r="C736"/>
  <c r="B736"/>
  <c r="H736" s="1"/>
  <c r="G734"/>
  <c r="F734"/>
  <c r="E734"/>
  <c r="D734"/>
  <c r="C734"/>
  <c r="B734"/>
  <c r="H734" s="1"/>
  <c r="H729"/>
  <c r="G727"/>
  <c r="F727"/>
  <c r="E727"/>
  <c r="D727"/>
  <c r="C727"/>
  <c r="B727"/>
  <c r="H727" s="1"/>
  <c r="B725"/>
  <c r="K724"/>
  <c r="J724"/>
  <c r="I724"/>
  <c r="H724"/>
  <c r="G724"/>
  <c r="F724"/>
  <c r="E724"/>
  <c r="D724"/>
  <c r="C724"/>
  <c r="B724"/>
  <c r="M723"/>
  <c r="D735" s="1"/>
  <c r="D737" s="1"/>
  <c r="D738" s="1"/>
  <c r="G715"/>
  <c r="F715"/>
  <c r="E715"/>
  <c r="D715"/>
  <c r="C715"/>
  <c r="B715"/>
  <c r="G710"/>
  <c r="F710"/>
  <c r="E710"/>
  <c r="D710"/>
  <c r="C710"/>
  <c r="B710"/>
  <c r="G708"/>
  <c r="F708"/>
  <c r="E708"/>
  <c r="D708"/>
  <c r="C708"/>
  <c r="B708"/>
  <c r="H708" s="1"/>
  <c r="H703"/>
  <c r="G701"/>
  <c r="F701"/>
  <c r="E701"/>
  <c r="D701"/>
  <c r="C701"/>
  <c r="B701"/>
  <c r="H701" s="1"/>
  <c r="B699"/>
  <c r="K698"/>
  <c r="J698"/>
  <c r="I698"/>
  <c r="H698"/>
  <c r="G698"/>
  <c r="F698"/>
  <c r="E698"/>
  <c r="D698"/>
  <c r="C698"/>
  <c r="B698"/>
  <c r="M697"/>
  <c r="D709" s="1"/>
  <c r="D711" s="1"/>
  <c r="D712" s="1"/>
  <c r="G689"/>
  <c r="F689"/>
  <c r="E689"/>
  <c r="D689"/>
  <c r="C689"/>
  <c r="B689"/>
  <c r="G684"/>
  <c r="F684"/>
  <c r="E684"/>
  <c r="D684"/>
  <c r="C684"/>
  <c r="B684"/>
  <c r="H684" s="1"/>
  <c r="G682"/>
  <c r="F682"/>
  <c r="E682"/>
  <c r="D682"/>
  <c r="C682"/>
  <c r="B682"/>
  <c r="H682" s="1"/>
  <c r="H677"/>
  <c r="G675"/>
  <c r="F675"/>
  <c r="E675"/>
  <c r="D675"/>
  <c r="C675"/>
  <c r="B675"/>
  <c r="H675" s="1"/>
  <c r="B673"/>
  <c r="K672"/>
  <c r="J672"/>
  <c r="I672"/>
  <c r="H672"/>
  <c r="G672"/>
  <c r="F672"/>
  <c r="E672"/>
  <c r="D672"/>
  <c r="C672"/>
  <c r="B672"/>
  <c r="M671"/>
  <c r="D683" s="1"/>
  <c r="D685" s="1"/>
  <c r="D686" s="1"/>
  <c r="G663"/>
  <c r="F663"/>
  <c r="E663"/>
  <c r="D663"/>
  <c r="C663"/>
  <c r="B663"/>
  <c r="G658"/>
  <c r="F658"/>
  <c r="E658"/>
  <c r="D658"/>
  <c r="C658"/>
  <c r="B658"/>
  <c r="G657"/>
  <c r="G659" s="1"/>
  <c r="G660" s="1"/>
  <c r="C657"/>
  <c r="C659" s="1"/>
  <c r="C660" s="1"/>
  <c r="G656"/>
  <c r="F656"/>
  <c r="E656"/>
  <c r="D656"/>
  <c r="C656"/>
  <c r="B656"/>
  <c r="H656" s="1"/>
  <c r="H651"/>
  <c r="D650"/>
  <c r="D652" s="1"/>
  <c r="D653" s="1"/>
  <c r="G649"/>
  <c r="F649"/>
  <c r="E649"/>
  <c r="D649"/>
  <c r="C649"/>
  <c r="B649"/>
  <c r="H649" s="1"/>
  <c r="B647"/>
  <c r="K646"/>
  <c r="J646"/>
  <c r="I646"/>
  <c r="H646"/>
  <c r="G646"/>
  <c r="F646"/>
  <c r="E646"/>
  <c r="D646"/>
  <c r="C646"/>
  <c r="B646"/>
  <c r="M645"/>
  <c r="D657" s="1"/>
  <c r="G637"/>
  <c r="F637"/>
  <c r="E637"/>
  <c r="D637"/>
  <c r="C637"/>
  <c r="B637"/>
  <c r="G632"/>
  <c r="F632"/>
  <c r="E632"/>
  <c r="D632"/>
  <c r="C632"/>
  <c r="B632"/>
  <c r="H632" s="1"/>
  <c r="G630"/>
  <c r="F630"/>
  <c r="E630"/>
  <c r="D630"/>
  <c r="C630"/>
  <c r="B630"/>
  <c r="H630" s="1"/>
  <c r="H625"/>
  <c r="G623"/>
  <c r="F623"/>
  <c r="E623"/>
  <c r="D623"/>
  <c r="C623"/>
  <c r="B623"/>
  <c r="H623" s="1"/>
  <c r="B621"/>
  <c r="K620"/>
  <c r="J620"/>
  <c r="I620"/>
  <c r="H620"/>
  <c r="G620"/>
  <c r="F620"/>
  <c r="E620"/>
  <c r="D620"/>
  <c r="C620"/>
  <c r="B620"/>
  <c r="M619"/>
  <c r="D631" s="1"/>
  <c r="D633" s="1"/>
  <c r="D634" s="1"/>
  <c r="G611"/>
  <c r="F611"/>
  <c r="E611"/>
  <c r="D611"/>
  <c r="C611"/>
  <c r="B611"/>
  <c r="G606"/>
  <c r="F606"/>
  <c r="E606"/>
  <c r="D606"/>
  <c r="H606" s="1"/>
  <c r="C606"/>
  <c r="B606"/>
  <c r="G605"/>
  <c r="G607" s="1"/>
  <c r="G608" s="1"/>
  <c r="C605"/>
  <c r="C607" s="1"/>
  <c r="C608" s="1"/>
  <c r="G604"/>
  <c r="F604"/>
  <c r="E604"/>
  <c r="D604"/>
  <c r="C604"/>
  <c r="B604"/>
  <c r="H604" s="1"/>
  <c r="H599"/>
  <c r="D598"/>
  <c r="D600" s="1"/>
  <c r="D601" s="1"/>
  <c r="G597"/>
  <c r="F597"/>
  <c r="E597"/>
  <c r="D597"/>
  <c r="C597"/>
  <c r="B597"/>
  <c r="H597" s="1"/>
  <c r="B595"/>
  <c r="K594"/>
  <c r="J594"/>
  <c r="I594"/>
  <c r="H594"/>
  <c r="G594"/>
  <c r="F594"/>
  <c r="E594"/>
  <c r="D594"/>
  <c r="C594"/>
  <c r="B594"/>
  <c r="M593"/>
  <c r="D605" s="1"/>
  <c r="G585"/>
  <c r="F585"/>
  <c r="E585"/>
  <c r="D585"/>
  <c r="C585"/>
  <c r="B585"/>
  <c r="G580"/>
  <c r="F580"/>
  <c r="E580"/>
  <c r="D580"/>
  <c r="H580" s="1"/>
  <c r="C580"/>
  <c r="B580"/>
  <c r="G579"/>
  <c r="G581" s="1"/>
  <c r="G582" s="1"/>
  <c r="C579"/>
  <c r="C581" s="1"/>
  <c r="C582" s="1"/>
  <c r="G578"/>
  <c r="F578"/>
  <c r="E578"/>
  <c r="D578"/>
  <c r="C578"/>
  <c r="B578"/>
  <c r="H578" s="1"/>
  <c r="H573"/>
  <c r="D572"/>
  <c r="D574" s="1"/>
  <c r="D575" s="1"/>
  <c r="G571"/>
  <c r="F571"/>
  <c r="E571"/>
  <c r="D571"/>
  <c r="C571"/>
  <c r="B571"/>
  <c r="H571" s="1"/>
  <c r="B569"/>
  <c r="K568"/>
  <c r="J568"/>
  <c r="I568"/>
  <c r="H568"/>
  <c r="G568"/>
  <c r="F568"/>
  <c r="E568"/>
  <c r="D568"/>
  <c r="C568"/>
  <c r="B568"/>
  <c r="M567"/>
  <c r="D579" s="1"/>
  <c r="G559"/>
  <c r="F559"/>
  <c r="E559"/>
  <c r="D559"/>
  <c r="C559"/>
  <c r="B559"/>
  <c r="G554"/>
  <c r="F554"/>
  <c r="E554"/>
  <c r="D554"/>
  <c r="C554"/>
  <c r="B554"/>
  <c r="H554" s="1"/>
  <c r="G552"/>
  <c r="F552"/>
  <c r="E552"/>
  <c r="D552"/>
  <c r="C552"/>
  <c r="B552"/>
  <c r="H552" s="1"/>
  <c r="H547"/>
  <c r="G545"/>
  <c r="F545"/>
  <c r="E545"/>
  <c r="D545"/>
  <c r="C545"/>
  <c r="B545"/>
  <c r="H545" s="1"/>
  <c r="B543"/>
  <c r="K542"/>
  <c r="J542"/>
  <c r="I542"/>
  <c r="H542"/>
  <c r="G542"/>
  <c r="F542"/>
  <c r="E542"/>
  <c r="D542"/>
  <c r="C542"/>
  <c r="B542"/>
  <c r="M541"/>
  <c r="D553" s="1"/>
  <c r="D555" s="1"/>
  <c r="D556" s="1"/>
  <c r="G533"/>
  <c r="F533"/>
  <c r="E533"/>
  <c r="D533"/>
  <c r="C533"/>
  <c r="B533"/>
  <c r="G528"/>
  <c r="F528"/>
  <c r="E528"/>
  <c r="D528"/>
  <c r="C528"/>
  <c r="B528"/>
  <c r="H528" s="1"/>
  <c r="G526"/>
  <c r="F526"/>
  <c r="E526"/>
  <c r="D526"/>
  <c r="C526"/>
  <c r="B526"/>
  <c r="H526" s="1"/>
  <c r="H521"/>
  <c r="G519"/>
  <c r="F519"/>
  <c r="E519"/>
  <c r="D519"/>
  <c r="C519"/>
  <c r="B519"/>
  <c r="H519" s="1"/>
  <c r="B517"/>
  <c r="K516"/>
  <c r="J516"/>
  <c r="I516"/>
  <c r="H516"/>
  <c r="G516"/>
  <c r="F516"/>
  <c r="E516"/>
  <c r="D516"/>
  <c r="C516"/>
  <c r="B516"/>
  <c r="M515"/>
  <c r="D527" s="1"/>
  <c r="D529" s="1"/>
  <c r="D530" s="1"/>
  <c r="G507"/>
  <c r="F507"/>
  <c r="E507"/>
  <c r="D507"/>
  <c r="C507"/>
  <c r="B507"/>
  <c r="G502"/>
  <c r="F502"/>
  <c r="E502"/>
  <c r="D502"/>
  <c r="C502"/>
  <c r="B502"/>
  <c r="G500"/>
  <c r="F500"/>
  <c r="E500"/>
  <c r="D500"/>
  <c r="H500" s="1"/>
  <c r="C500"/>
  <c r="B500"/>
  <c r="H495"/>
  <c r="M489" s="1"/>
  <c r="G493"/>
  <c r="F493"/>
  <c r="E493"/>
  <c r="D493"/>
  <c r="H493" s="1"/>
  <c r="C493"/>
  <c r="B493"/>
  <c r="B491"/>
  <c r="K490"/>
  <c r="J490"/>
  <c r="I490"/>
  <c r="H490"/>
  <c r="G490"/>
  <c r="F490"/>
  <c r="E490"/>
  <c r="D490"/>
  <c r="C490"/>
  <c r="B490"/>
  <c r="G481"/>
  <c r="F481"/>
  <c r="E481"/>
  <c r="D481"/>
  <c r="C481"/>
  <c r="B481"/>
  <c r="G476"/>
  <c r="F476"/>
  <c r="E476"/>
  <c r="D476"/>
  <c r="C476"/>
  <c r="B476"/>
  <c r="H476" s="1"/>
  <c r="G474"/>
  <c r="F474"/>
  <c r="E474"/>
  <c r="D474"/>
  <c r="C474"/>
  <c r="B474"/>
  <c r="H474" s="1"/>
  <c r="H469"/>
  <c r="G467"/>
  <c r="F467"/>
  <c r="E467"/>
  <c r="D467"/>
  <c r="C467"/>
  <c r="B467"/>
  <c r="H467" s="1"/>
  <c r="B465"/>
  <c r="K464"/>
  <c r="J464"/>
  <c r="I464"/>
  <c r="H464"/>
  <c r="G464"/>
  <c r="F464"/>
  <c r="E464"/>
  <c r="D464"/>
  <c r="C464"/>
  <c r="B464"/>
  <c r="M463"/>
  <c r="D475" s="1"/>
  <c r="D477" s="1"/>
  <c r="D478" s="1"/>
  <c r="G455"/>
  <c r="F455"/>
  <c r="E455"/>
  <c r="D455"/>
  <c r="C455"/>
  <c r="B455"/>
  <c r="G450"/>
  <c r="F450"/>
  <c r="E450"/>
  <c r="D450"/>
  <c r="C450"/>
  <c r="B450"/>
  <c r="H450" s="1"/>
  <c r="G448"/>
  <c r="F448"/>
  <c r="E448"/>
  <c r="D448"/>
  <c r="C448"/>
  <c r="B448"/>
  <c r="H448" s="1"/>
  <c r="H443"/>
  <c r="G441"/>
  <c r="F441"/>
  <c r="E441"/>
  <c r="D441"/>
  <c r="C441"/>
  <c r="B441"/>
  <c r="H441" s="1"/>
  <c r="B439"/>
  <c r="K438"/>
  <c r="J438"/>
  <c r="I438"/>
  <c r="H438"/>
  <c r="G438"/>
  <c r="F438"/>
  <c r="E438"/>
  <c r="D438"/>
  <c r="C438"/>
  <c r="B438"/>
  <c r="M437"/>
  <c r="D449" s="1"/>
  <c r="D451" s="1"/>
  <c r="D452" s="1"/>
  <c r="G429"/>
  <c r="F429"/>
  <c r="E429"/>
  <c r="D429"/>
  <c r="C429"/>
  <c r="B429"/>
  <c r="G424"/>
  <c r="F424"/>
  <c r="E424"/>
  <c r="D424"/>
  <c r="H424" s="1"/>
  <c r="C424"/>
  <c r="B424"/>
  <c r="G423"/>
  <c r="G425" s="1"/>
  <c r="G426" s="1"/>
  <c r="C423"/>
  <c r="C425" s="1"/>
  <c r="C426" s="1"/>
  <c r="G422"/>
  <c r="F422"/>
  <c r="E422"/>
  <c r="D422"/>
  <c r="C422"/>
  <c r="B422"/>
  <c r="H422" s="1"/>
  <c r="H417"/>
  <c r="F416"/>
  <c r="F418" s="1"/>
  <c r="F419" s="1"/>
  <c r="D416"/>
  <c r="D418" s="1"/>
  <c r="D419" s="1"/>
  <c r="B416"/>
  <c r="B418" s="1"/>
  <c r="B419" s="1"/>
  <c r="G415"/>
  <c r="F415"/>
  <c r="E415"/>
  <c r="D415"/>
  <c r="C415"/>
  <c r="B415"/>
  <c r="H415" s="1"/>
  <c r="B413"/>
  <c r="K412"/>
  <c r="J412"/>
  <c r="I412"/>
  <c r="H412"/>
  <c r="G412"/>
  <c r="F412"/>
  <c r="E412"/>
  <c r="D412"/>
  <c r="C412"/>
  <c r="B412"/>
  <c r="M411"/>
  <c r="D423" s="1"/>
  <c r="G403"/>
  <c r="F403"/>
  <c r="E403"/>
  <c r="D403"/>
  <c r="C403"/>
  <c r="B403"/>
  <c r="G398"/>
  <c r="F398"/>
  <c r="E398"/>
  <c r="D398"/>
  <c r="C398"/>
  <c r="B398"/>
  <c r="H398" s="1"/>
  <c r="G396"/>
  <c r="F396"/>
  <c r="E396"/>
  <c r="D396"/>
  <c r="C396"/>
  <c r="B396"/>
  <c r="H396" s="1"/>
  <c r="H391"/>
  <c r="G389"/>
  <c r="F389"/>
  <c r="E389"/>
  <c r="D389"/>
  <c r="C389"/>
  <c r="B389"/>
  <c r="H389" s="1"/>
  <c r="B387"/>
  <c r="K386"/>
  <c r="J386"/>
  <c r="I386"/>
  <c r="H386"/>
  <c r="G386"/>
  <c r="F386"/>
  <c r="E386"/>
  <c r="D386"/>
  <c r="C386"/>
  <c r="B386"/>
  <c r="M385"/>
  <c r="D397" s="1"/>
  <c r="D399" s="1"/>
  <c r="D400" s="1"/>
  <c r="G377"/>
  <c r="F377"/>
  <c r="E377"/>
  <c r="D377"/>
  <c r="C377"/>
  <c r="B377"/>
  <c r="G372"/>
  <c r="F372"/>
  <c r="E372"/>
  <c r="D372"/>
  <c r="C372"/>
  <c r="B372"/>
  <c r="H372" s="1"/>
  <c r="G370"/>
  <c r="F370"/>
  <c r="E370"/>
  <c r="D370"/>
  <c r="C370"/>
  <c r="B370"/>
  <c r="H370" s="1"/>
  <c r="H365"/>
  <c r="G363"/>
  <c r="F363"/>
  <c r="E363"/>
  <c r="D363"/>
  <c r="C363"/>
  <c r="B363"/>
  <c r="H363" s="1"/>
  <c r="B361"/>
  <c r="K360"/>
  <c r="J360"/>
  <c r="I360"/>
  <c r="H360"/>
  <c r="G360"/>
  <c r="F360"/>
  <c r="E360"/>
  <c r="D360"/>
  <c r="C360"/>
  <c r="B360"/>
  <c r="M359"/>
  <c r="D371" s="1"/>
  <c r="D373" s="1"/>
  <c r="D374" s="1"/>
  <c r="G351"/>
  <c r="F351"/>
  <c r="E351"/>
  <c r="D351"/>
  <c r="C351"/>
  <c r="B351"/>
  <c r="G346"/>
  <c r="F346"/>
  <c r="E346"/>
  <c r="D346"/>
  <c r="C346"/>
  <c r="B346"/>
  <c r="H346" s="1"/>
  <c r="G344"/>
  <c r="F344"/>
  <c r="E344"/>
  <c r="D344"/>
  <c r="C344"/>
  <c r="B344"/>
  <c r="H344" s="1"/>
  <c r="H339"/>
  <c r="M333" s="1"/>
  <c r="G337"/>
  <c r="F337"/>
  <c r="E337"/>
  <c r="D337"/>
  <c r="H337" s="1"/>
  <c r="C337"/>
  <c r="B337"/>
  <c r="B335"/>
  <c r="K334"/>
  <c r="J334"/>
  <c r="I334"/>
  <c r="H334"/>
  <c r="G334"/>
  <c r="F334"/>
  <c r="E334"/>
  <c r="D334"/>
  <c r="C334"/>
  <c r="B334"/>
  <c r="G325"/>
  <c r="F325"/>
  <c r="E325"/>
  <c r="D325"/>
  <c r="C325"/>
  <c r="B325"/>
  <c r="G320"/>
  <c r="F320"/>
  <c r="E320"/>
  <c r="D320"/>
  <c r="C320"/>
  <c r="B320"/>
  <c r="G318"/>
  <c r="F318"/>
  <c r="E318"/>
  <c r="D318"/>
  <c r="C318"/>
  <c r="B318"/>
  <c r="H318" s="1"/>
  <c r="H313"/>
  <c r="G311"/>
  <c r="F311"/>
  <c r="E311"/>
  <c r="D311"/>
  <c r="C311"/>
  <c r="B311"/>
  <c r="H311" s="1"/>
  <c r="B309"/>
  <c r="K308"/>
  <c r="J308"/>
  <c r="I308"/>
  <c r="H308"/>
  <c r="G308"/>
  <c r="F308"/>
  <c r="E308"/>
  <c r="D308"/>
  <c r="C308"/>
  <c r="B308"/>
  <c r="M307"/>
  <c r="D319" s="1"/>
  <c r="D321" s="1"/>
  <c r="D322" s="1"/>
  <c r="G299"/>
  <c r="F299"/>
  <c r="E299"/>
  <c r="D299"/>
  <c r="C299"/>
  <c r="B299"/>
  <c r="G294"/>
  <c r="F294"/>
  <c r="E294"/>
  <c r="D294"/>
  <c r="C294"/>
  <c r="B294"/>
  <c r="G292"/>
  <c r="F292"/>
  <c r="E292"/>
  <c r="D292"/>
  <c r="C292"/>
  <c r="B292"/>
  <c r="H292" s="1"/>
  <c r="H287"/>
  <c r="G285"/>
  <c r="F285"/>
  <c r="E285"/>
  <c r="D285"/>
  <c r="C285"/>
  <c r="B285"/>
  <c r="H285" s="1"/>
  <c r="B283"/>
  <c r="K282"/>
  <c r="J282"/>
  <c r="I282"/>
  <c r="H282"/>
  <c r="G282"/>
  <c r="F282"/>
  <c r="E282"/>
  <c r="D282"/>
  <c r="C282"/>
  <c r="B282"/>
  <c r="M281"/>
  <c r="D293" s="1"/>
  <c r="D295" s="1"/>
  <c r="D296" s="1"/>
  <c r="G273"/>
  <c r="F273"/>
  <c r="E273"/>
  <c r="D273"/>
  <c r="C273"/>
  <c r="B273"/>
  <c r="G268"/>
  <c r="F268"/>
  <c r="E268"/>
  <c r="D268"/>
  <c r="C268"/>
  <c r="B268"/>
  <c r="H268" s="1"/>
  <c r="G266"/>
  <c r="F266"/>
  <c r="E266"/>
  <c r="D266"/>
  <c r="C266"/>
  <c r="B266"/>
  <c r="H266" s="1"/>
  <c r="H261"/>
  <c r="G259"/>
  <c r="F259"/>
  <c r="E259"/>
  <c r="D259"/>
  <c r="C259"/>
  <c r="B259"/>
  <c r="H259" s="1"/>
  <c r="B257"/>
  <c r="K256"/>
  <c r="J256"/>
  <c r="I256"/>
  <c r="H256"/>
  <c r="G256"/>
  <c r="F256"/>
  <c r="E256"/>
  <c r="D256"/>
  <c r="C256"/>
  <c r="B256"/>
  <c r="M255"/>
  <c r="D267" s="1"/>
  <c r="D269" s="1"/>
  <c r="D270" s="1"/>
  <c r="G247"/>
  <c r="F247"/>
  <c r="E247"/>
  <c r="D247"/>
  <c r="C247"/>
  <c r="B247"/>
  <c r="G242"/>
  <c r="F242"/>
  <c r="E242"/>
  <c r="D242"/>
  <c r="C242"/>
  <c r="B242"/>
  <c r="G240"/>
  <c r="F240"/>
  <c r="E240"/>
  <c r="D240"/>
  <c r="C240"/>
  <c r="B240"/>
  <c r="H240" s="1"/>
  <c r="H235"/>
  <c r="G233"/>
  <c r="F233"/>
  <c r="E233"/>
  <c r="D233"/>
  <c r="H233" s="1"/>
  <c r="C233"/>
  <c r="B233"/>
  <c r="B231"/>
  <c r="K230"/>
  <c r="J230"/>
  <c r="I230"/>
  <c r="H230"/>
  <c r="G230"/>
  <c r="F230"/>
  <c r="E230"/>
  <c r="D230"/>
  <c r="C230"/>
  <c r="B230"/>
  <c r="M229"/>
  <c r="D241" s="1"/>
  <c r="D243" s="1"/>
  <c r="D244" s="1"/>
  <c r="G221"/>
  <c r="F221"/>
  <c r="E221"/>
  <c r="D221"/>
  <c r="C221"/>
  <c r="B221"/>
  <c r="G216"/>
  <c r="F216"/>
  <c r="E216"/>
  <c r="D216"/>
  <c r="D217" s="1"/>
  <c r="D218" s="1"/>
  <c r="C216"/>
  <c r="B216"/>
  <c r="G214"/>
  <c r="F214"/>
  <c r="E214"/>
  <c r="D214"/>
  <c r="H214" s="1"/>
  <c r="C214"/>
  <c r="B214"/>
  <c r="H209"/>
  <c r="G207"/>
  <c r="F207"/>
  <c r="E207"/>
  <c r="D207"/>
  <c r="C207"/>
  <c r="B207"/>
  <c r="H207" s="1"/>
  <c r="B205"/>
  <c r="K204"/>
  <c r="J204"/>
  <c r="I204"/>
  <c r="H204"/>
  <c r="G204"/>
  <c r="F204"/>
  <c r="E204"/>
  <c r="D204"/>
  <c r="C204"/>
  <c r="B204"/>
  <c r="M203"/>
  <c r="D215" s="1"/>
  <c r="G195"/>
  <c r="F195"/>
  <c r="E195"/>
  <c r="D195"/>
  <c r="C195"/>
  <c r="B195"/>
  <c r="G190"/>
  <c r="F190"/>
  <c r="E190"/>
  <c r="D190"/>
  <c r="D191" s="1"/>
  <c r="D192" s="1"/>
  <c r="C190"/>
  <c r="B190"/>
  <c r="G188"/>
  <c r="F188"/>
  <c r="E188"/>
  <c r="D188"/>
  <c r="C188"/>
  <c r="B188"/>
  <c r="H188" s="1"/>
  <c r="H183"/>
  <c r="G181"/>
  <c r="F181"/>
  <c r="E181"/>
  <c r="D181"/>
  <c r="C181"/>
  <c r="B181"/>
  <c r="H181" s="1"/>
  <c r="B179"/>
  <c r="K178"/>
  <c r="J178"/>
  <c r="I178"/>
  <c r="H178"/>
  <c r="G178"/>
  <c r="F178"/>
  <c r="E178"/>
  <c r="D178"/>
  <c r="C178"/>
  <c r="B178"/>
  <c r="M177"/>
  <c r="D189" s="1"/>
  <c r="G169"/>
  <c r="F169"/>
  <c r="E169"/>
  <c r="D169"/>
  <c r="C169"/>
  <c r="B169"/>
  <c r="G164"/>
  <c r="F164"/>
  <c r="E164"/>
  <c r="D164"/>
  <c r="C164"/>
  <c r="B164"/>
  <c r="H164" s="1"/>
  <c r="G162"/>
  <c r="F162"/>
  <c r="E162"/>
  <c r="D162"/>
  <c r="C162"/>
  <c r="B162"/>
  <c r="H162" s="1"/>
  <c r="H157"/>
  <c r="G155"/>
  <c r="F155"/>
  <c r="E155"/>
  <c r="D155"/>
  <c r="C155"/>
  <c r="B155"/>
  <c r="H155" s="1"/>
  <c r="B153"/>
  <c r="K152"/>
  <c r="J152"/>
  <c r="I152"/>
  <c r="H152"/>
  <c r="G152"/>
  <c r="F152"/>
  <c r="E152"/>
  <c r="D152"/>
  <c r="C152"/>
  <c r="B152"/>
  <c r="M151"/>
  <c r="D163" s="1"/>
  <c r="D165" s="1"/>
  <c r="D166" s="1"/>
  <c r="G143"/>
  <c r="F143"/>
  <c r="E143"/>
  <c r="D143"/>
  <c r="C143"/>
  <c r="B143"/>
  <c r="G138"/>
  <c r="F138"/>
  <c r="E138"/>
  <c r="D138"/>
  <c r="D139" s="1"/>
  <c r="D140" s="1"/>
  <c r="C138"/>
  <c r="B138"/>
  <c r="G136"/>
  <c r="F136"/>
  <c r="E136"/>
  <c r="D136"/>
  <c r="C136"/>
  <c r="B136"/>
  <c r="H136" s="1"/>
  <c r="H131"/>
  <c r="G129"/>
  <c r="F129"/>
  <c r="E129"/>
  <c r="D129"/>
  <c r="C129"/>
  <c r="B129"/>
  <c r="H129" s="1"/>
  <c r="B127"/>
  <c r="K126"/>
  <c r="J126"/>
  <c r="I126"/>
  <c r="H126"/>
  <c r="G126"/>
  <c r="F126"/>
  <c r="E126"/>
  <c r="D126"/>
  <c r="C126"/>
  <c r="B126"/>
  <c r="M125"/>
  <c r="D137" s="1"/>
  <c r="G117"/>
  <c r="F117"/>
  <c r="E117"/>
  <c r="D117"/>
  <c r="C117"/>
  <c r="B117"/>
  <c r="H112"/>
  <c r="G112"/>
  <c r="F112"/>
  <c r="E112"/>
  <c r="D112"/>
  <c r="C112"/>
  <c r="B112"/>
  <c r="G111"/>
  <c r="G113" s="1"/>
  <c r="G114" s="1"/>
  <c r="F111"/>
  <c r="F113" s="1"/>
  <c r="F114" s="1"/>
  <c r="E111"/>
  <c r="E113" s="1"/>
  <c r="E114" s="1"/>
  <c r="D111"/>
  <c r="D113" s="1"/>
  <c r="D114" s="1"/>
  <c r="C111"/>
  <c r="C113" s="1"/>
  <c r="C114" s="1"/>
  <c r="B111"/>
  <c r="B113" s="1"/>
  <c r="B114" s="1"/>
  <c r="H110"/>
  <c r="G110"/>
  <c r="F110"/>
  <c r="E110"/>
  <c r="D110"/>
  <c r="C110"/>
  <c r="B110"/>
  <c r="H105"/>
  <c r="G104"/>
  <c r="G106" s="1"/>
  <c r="G107" s="1"/>
  <c r="F104"/>
  <c r="F106" s="1"/>
  <c r="F107" s="1"/>
  <c r="E104"/>
  <c r="E106" s="1"/>
  <c r="E107" s="1"/>
  <c r="D104"/>
  <c r="D106" s="1"/>
  <c r="D107" s="1"/>
  <c r="C104"/>
  <c r="C106" s="1"/>
  <c r="C107" s="1"/>
  <c r="B104"/>
  <c r="B106" s="1"/>
  <c r="B107" s="1"/>
  <c r="H103"/>
  <c r="G103"/>
  <c r="F103"/>
  <c r="E103"/>
  <c r="D103"/>
  <c r="C103"/>
  <c r="B103"/>
  <c r="B101"/>
  <c r="K100"/>
  <c r="J100"/>
  <c r="I100"/>
  <c r="H100"/>
  <c r="G100"/>
  <c r="F100"/>
  <c r="E100"/>
  <c r="D100"/>
  <c r="C100"/>
  <c r="B100"/>
  <c r="M99"/>
  <c r="G91"/>
  <c r="F91"/>
  <c r="E91"/>
  <c r="D91"/>
  <c r="C91"/>
  <c r="B91"/>
  <c r="G86"/>
  <c r="F86"/>
  <c r="E86"/>
  <c r="D86"/>
  <c r="C86"/>
  <c r="B86"/>
  <c r="H86" s="1"/>
  <c r="G84"/>
  <c r="F84"/>
  <c r="E84"/>
  <c r="D84"/>
  <c r="C84"/>
  <c r="B84"/>
  <c r="H84" s="1"/>
  <c r="H79"/>
  <c r="G77"/>
  <c r="F77"/>
  <c r="E77"/>
  <c r="D77"/>
  <c r="C77"/>
  <c r="B77"/>
  <c r="H77" s="1"/>
  <c r="B75"/>
  <c r="K74"/>
  <c r="J74"/>
  <c r="I74"/>
  <c r="H74"/>
  <c r="G74"/>
  <c r="F74"/>
  <c r="E74"/>
  <c r="D74"/>
  <c r="C74"/>
  <c r="B74"/>
  <c r="M73"/>
  <c r="D85" s="1"/>
  <c r="D87" s="1"/>
  <c r="D88" s="1"/>
  <c r="K22"/>
  <c r="K48"/>
  <c r="C5"/>
  <c r="C12" s="1"/>
  <c r="D5"/>
  <c r="D12" s="1"/>
  <c r="E5"/>
  <c r="E12" s="1"/>
  <c r="F5"/>
  <c r="F12" s="1"/>
  <c r="G5"/>
  <c r="G12" s="1"/>
  <c r="B5"/>
  <c r="B12" s="1"/>
  <c r="O29"/>
  <c r="O28"/>
  <c r="O27"/>
  <c r="O26"/>
  <c r="O25"/>
  <c r="G17"/>
  <c r="F17"/>
  <c r="E17"/>
  <c r="D17"/>
  <c r="C17"/>
  <c r="B17"/>
  <c r="J4" i="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3"/>
  <c r="G10" i="5"/>
  <c r="F10"/>
  <c r="E10"/>
  <c r="D10"/>
  <c r="C10"/>
  <c r="B10"/>
  <c r="H10" s="1"/>
  <c r="G3"/>
  <c r="F3"/>
  <c r="E3"/>
  <c r="D3"/>
  <c r="C3"/>
  <c r="B3"/>
  <c r="H3" s="1"/>
  <c r="D41" i="4"/>
  <c r="D40"/>
  <c r="D39"/>
  <c r="D37"/>
  <c r="D36"/>
  <c r="D35"/>
  <c r="D34"/>
  <c r="D33"/>
  <c r="D32"/>
  <c r="D31"/>
  <c r="D30"/>
  <c r="D29"/>
  <c r="D28"/>
  <c r="D27"/>
  <c r="D26"/>
  <c r="D25"/>
  <c r="D24"/>
  <c r="D23"/>
  <c r="D22"/>
  <c r="D21"/>
  <c r="D19"/>
  <c r="D18"/>
  <c r="D17"/>
  <c r="D16"/>
  <c r="D15"/>
  <c r="D13"/>
  <c r="D12"/>
  <c r="D11"/>
  <c r="D10"/>
  <c r="D9"/>
  <c r="D8"/>
  <c r="D7"/>
  <c r="D6"/>
  <c r="D4"/>
  <c r="G4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H4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3"/>
  <c r="H2"/>
  <c r="G3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G65" i="5"/>
  <c r="F65"/>
  <c r="E65"/>
  <c r="D65"/>
  <c r="C65"/>
  <c r="B65"/>
  <c r="G60"/>
  <c r="F60"/>
  <c r="E60"/>
  <c r="D60"/>
  <c r="C60"/>
  <c r="B60"/>
  <c r="G58"/>
  <c r="F58"/>
  <c r="E58"/>
  <c r="D58"/>
  <c r="C58"/>
  <c r="B58"/>
  <c r="H58" s="1"/>
  <c r="H53"/>
  <c r="M47" s="1"/>
  <c r="G51"/>
  <c r="F51"/>
  <c r="E51"/>
  <c r="D51"/>
  <c r="C51"/>
  <c r="B51"/>
  <c r="H51" s="1"/>
  <c r="B49"/>
  <c r="C3" i="4" s="1"/>
  <c r="J48" i="5"/>
  <c r="I48"/>
  <c r="H48"/>
  <c r="G48"/>
  <c r="F48"/>
  <c r="E48"/>
  <c r="D48"/>
  <c r="C48"/>
  <c r="B48"/>
  <c r="G39"/>
  <c r="F39"/>
  <c r="E39"/>
  <c r="D39"/>
  <c r="C39"/>
  <c r="B39"/>
  <c r="G34"/>
  <c r="F34"/>
  <c r="E34"/>
  <c r="D34"/>
  <c r="C34"/>
  <c r="B34"/>
  <c r="G32"/>
  <c r="F32"/>
  <c r="E32"/>
  <c r="D32"/>
  <c r="C32"/>
  <c r="B32"/>
  <c r="H32" s="1"/>
  <c r="H27"/>
  <c r="M21" s="1"/>
  <c r="D2" i="4" s="1"/>
  <c r="G25" i="5"/>
  <c r="F25"/>
  <c r="E25"/>
  <c r="D25"/>
  <c r="C25"/>
  <c r="B25"/>
  <c r="H25" s="1"/>
  <c r="B23"/>
  <c r="C2" i="4" s="1"/>
  <c r="J22" i="5"/>
  <c r="I22"/>
  <c r="H22"/>
  <c r="G22"/>
  <c r="F22"/>
  <c r="E22"/>
  <c r="D22"/>
  <c r="C22"/>
  <c r="B22"/>
  <c r="B1063"/>
  <c r="M1061"/>
  <c r="D1073" s="1"/>
  <c r="C41" i="4"/>
  <c r="C1062" i="5"/>
  <c r="D1062"/>
  <c r="E1062"/>
  <c r="F1062"/>
  <c r="G1062"/>
  <c r="H1062"/>
  <c r="I1062"/>
  <c r="J1062"/>
  <c r="B1062"/>
  <c r="C1079"/>
  <c r="D1079"/>
  <c r="E1079"/>
  <c r="F1079"/>
  <c r="G1079"/>
  <c r="B1079"/>
  <c r="C1074"/>
  <c r="D1074"/>
  <c r="E1074"/>
  <c r="F1074"/>
  <c r="G1074"/>
  <c r="B1074"/>
  <c r="G1072"/>
  <c r="F1072"/>
  <c r="E1072"/>
  <c r="D1072"/>
  <c r="C1072"/>
  <c r="B1072"/>
  <c r="H1074"/>
  <c r="H1067"/>
  <c r="G1065"/>
  <c r="F1065"/>
  <c r="E1065"/>
  <c r="D1065"/>
  <c r="C1065"/>
  <c r="H1065" s="1"/>
  <c r="B1065"/>
  <c r="O24"/>
  <c r="O23"/>
  <c r="O22"/>
  <c r="O21"/>
  <c r="O20"/>
  <c r="C1049" l="1"/>
  <c r="C1050" s="1"/>
  <c r="D1040"/>
  <c r="D1042" s="1"/>
  <c r="D1043" s="1"/>
  <c r="C1047"/>
  <c r="G1047"/>
  <c r="G1049" s="1"/>
  <c r="G1050" s="1"/>
  <c r="C1040"/>
  <c r="C1042" s="1"/>
  <c r="C1043" s="1"/>
  <c r="G1040"/>
  <c r="G1042" s="1"/>
  <c r="G1043" s="1"/>
  <c r="B1047"/>
  <c r="F1047"/>
  <c r="F1049" s="1"/>
  <c r="F1050" s="1"/>
  <c r="B1040"/>
  <c r="F1040"/>
  <c r="F1042" s="1"/>
  <c r="F1043" s="1"/>
  <c r="E1047"/>
  <c r="E1049" s="1"/>
  <c r="E1050" s="1"/>
  <c r="E1040"/>
  <c r="E1042" s="1"/>
  <c r="E1043" s="1"/>
  <c r="C1023"/>
  <c r="C1024" s="1"/>
  <c r="D1014"/>
  <c r="D1016" s="1"/>
  <c r="D1017" s="1"/>
  <c r="C1021"/>
  <c r="G1021"/>
  <c r="G1023" s="1"/>
  <c r="G1024" s="1"/>
  <c r="C1014"/>
  <c r="C1016" s="1"/>
  <c r="C1017" s="1"/>
  <c r="G1014"/>
  <c r="G1016" s="1"/>
  <c r="G1017" s="1"/>
  <c r="B1021"/>
  <c r="F1021"/>
  <c r="F1023" s="1"/>
  <c r="F1024" s="1"/>
  <c r="B1014"/>
  <c r="F1014"/>
  <c r="F1016" s="1"/>
  <c r="F1017" s="1"/>
  <c r="E1021"/>
  <c r="E1023" s="1"/>
  <c r="E1024" s="1"/>
  <c r="E1014"/>
  <c r="E1016" s="1"/>
  <c r="E1017" s="1"/>
  <c r="C997"/>
  <c r="C998" s="1"/>
  <c r="D988"/>
  <c r="D990" s="1"/>
  <c r="D991" s="1"/>
  <c r="C995"/>
  <c r="G995"/>
  <c r="G997" s="1"/>
  <c r="G998" s="1"/>
  <c r="C988"/>
  <c r="C990" s="1"/>
  <c r="C991" s="1"/>
  <c r="G988"/>
  <c r="G990" s="1"/>
  <c r="G991" s="1"/>
  <c r="B995"/>
  <c r="F995"/>
  <c r="F997" s="1"/>
  <c r="F998" s="1"/>
  <c r="B988"/>
  <c r="F988"/>
  <c r="F990" s="1"/>
  <c r="F991" s="1"/>
  <c r="E995"/>
  <c r="E997" s="1"/>
  <c r="E998" s="1"/>
  <c r="E988"/>
  <c r="E990" s="1"/>
  <c r="E991" s="1"/>
  <c r="D969"/>
  <c r="D971" s="1"/>
  <c r="D972" s="1"/>
  <c r="E962"/>
  <c r="E964" s="1"/>
  <c r="E965" s="1"/>
  <c r="E969"/>
  <c r="E971" s="1"/>
  <c r="E972" s="1"/>
  <c r="F962"/>
  <c r="F964" s="1"/>
  <c r="F965" s="1"/>
  <c r="B962"/>
  <c r="F969"/>
  <c r="F971" s="1"/>
  <c r="F972" s="1"/>
  <c r="B969"/>
  <c r="G962"/>
  <c r="G964" s="1"/>
  <c r="G965" s="1"/>
  <c r="C962"/>
  <c r="C964" s="1"/>
  <c r="C965" s="1"/>
  <c r="D38" i="4"/>
  <c r="G969" i="5"/>
  <c r="C969"/>
  <c r="D962"/>
  <c r="D964" s="1"/>
  <c r="D965" s="1"/>
  <c r="C971"/>
  <c r="C972" s="1"/>
  <c r="G971"/>
  <c r="G972" s="1"/>
  <c r="G945"/>
  <c r="G946" s="1"/>
  <c r="D936"/>
  <c r="D938" s="1"/>
  <c r="D939" s="1"/>
  <c r="C943"/>
  <c r="C945" s="1"/>
  <c r="C946" s="1"/>
  <c r="G943"/>
  <c r="C936"/>
  <c r="C938" s="1"/>
  <c r="C939" s="1"/>
  <c r="G936"/>
  <c r="G938" s="1"/>
  <c r="G939" s="1"/>
  <c r="B943"/>
  <c r="F943"/>
  <c r="F945" s="1"/>
  <c r="F946" s="1"/>
  <c r="B936"/>
  <c r="F936"/>
  <c r="F938" s="1"/>
  <c r="F939" s="1"/>
  <c r="E943"/>
  <c r="E945" s="1"/>
  <c r="E946" s="1"/>
  <c r="E936"/>
  <c r="E938" s="1"/>
  <c r="E939" s="1"/>
  <c r="C919"/>
  <c r="C920" s="1"/>
  <c r="D910"/>
  <c r="D912" s="1"/>
  <c r="D913" s="1"/>
  <c r="C917"/>
  <c r="G917"/>
  <c r="G919" s="1"/>
  <c r="G920" s="1"/>
  <c r="C910"/>
  <c r="C912" s="1"/>
  <c r="C913" s="1"/>
  <c r="G910"/>
  <c r="G912" s="1"/>
  <c r="G913" s="1"/>
  <c r="B917"/>
  <c r="F917"/>
  <c r="F919" s="1"/>
  <c r="F920" s="1"/>
  <c r="B910"/>
  <c r="F910"/>
  <c r="F912" s="1"/>
  <c r="F913" s="1"/>
  <c r="E917"/>
  <c r="E919" s="1"/>
  <c r="E920" s="1"/>
  <c r="E910"/>
  <c r="E912" s="1"/>
  <c r="E913" s="1"/>
  <c r="G893"/>
  <c r="G894" s="1"/>
  <c r="D884"/>
  <c r="D886" s="1"/>
  <c r="D887" s="1"/>
  <c r="C891"/>
  <c r="C893" s="1"/>
  <c r="C894" s="1"/>
  <c r="G891"/>
  <c r="C884"/>
  <c r="C886" s="1"/>
  <c r="C887" s="1"/>
  <c r="G884"/>
  <c r="G886" s="1"/>
  <c r="G887" s="1"/>
  <c r="B891"/>
  <c r="F891"/>
  <c r="F893" s="1"/>
  <c r="F894" s="1"/>
  <c r="B884"/>
  <c r="F884"/>
  <c r="F886" s="1"/>
  <c r="F887" s="1"/>
  <c r="E891"/>
  <c r="E893" s="1"/>
  <c r="E894" s="1"/>
  <c r="E884"/>
  <c r="E886" s="1"/>
  <c r="E887" s="1"/>
  <c r="C867"/>
  <c r="C868" s="1"/>
  <c r="D858"/>
  <c r="D860" s="1"/>
  <c r="D861" s="1"/>
  <c r="C865"/>
  <c r="G865"/>
  <c r="G867" s="1"/>
  <c r="G868" s="1"/>
  <c r="H866"/>
  <c r="C858"/>
  <c r="C860" s="1"/>
  <c r="C861" s="1"/>
  <c r="G858"/>
  <c r="G860" s="1"/>
  <c r="G861" s="1"/>
  <c r="B865"/>
  <c r="F865"/>
  <c r="F867" s="1"/>
  <c r="F868" s="1"/>
  <c r="B858"/>
  <c r="F858"/>
  <c r="F860" s="1"/>
  <c r="F861" s="1"/>
  <c r="E865"/>
  <c r="E867" s="1"/>
  <c r="E868" s="1"/>
  <c r="E858"/>
  <c r="E860" s="1"/>
  <c r="E861" s="1"/>
  <c r="G841"/>
  <c r="G842" s="1"/>
  <c r="D832"/>
  <c r="D834" s="1"/>
  <c r="D835" s="1"/>
  <c r="C839"/>
  <c r="C841" s="1"/>
  <c r="C842" s="1"/>
  <c r="G839"/>
  <c r="C832"/>
  <c r="C834" s="1"/>
  <c r="C835" s="1"/>
  <c r="G832"/>
  <c r="G834" s="1"/>
  <c r="G835" s="1"/>
  <c r="B839"/>
  <c r="F839"/>
  <c r="F841" s="1"/>
  <c r="F842" s="1"/>
  <c r="B832"/>
  <c r="F832"/>
  <c r="F834" s="1"/>
  <c r="F835" s="1"/>
  <c r="E839"/>
  <c r="E841" s="1"/>
  <c r="E842" s="1"/>
  <c r="E832"/>
  <c r="E834" s="1"/>
  <c r="E835" s="1"/>
  <c r="C815"/>
  <c r="C816" s="1"/>
  <c r="D806"/>
  <c r="D808" s="1"/>
  <c r="D809" s="1"/>
  <c r="C813"/>
  <c r="G813"/>
  <c r="G815" s="1"/>
  <c r="G816" s="1"/>
  <c r="H814"/>
  <c r="C806"/>
  <c r="C808" s="1"/>
  <c r="C809" s="1"/>
  <c r="G806"/>
  <c r="G808" s="1"/>
  <c r="G809" s="1"/>
  <c r="B813"/>
  <c r="F813"/>
  <c r="F815" s="1"/>
  <c r="F816" s="1"/>
  <c r="B806"/>
  <c r="F806"/>
  <c r="F808" s="1"/>
  <c r="F809" s="1"/>
  <c r="E813"/>
  <c r="E815" s="1"/>
  <c r="E816" s="1"/>
  <c r="E806"/>
  <c r="E808" s="1"/>
  <c r="E809" s="1"/>
  <c r="C780"/>
  <c r="G780"/>
  <c r="G782" s="1"/>
  <c r="G783" s="1"/>
  <c r="B787"/>
  <c r="F787"/>
  <c r="F789" s="1"/>
  <c r="F790" s="1"/>
  <c r="D789"/>
  <c r="D790" s="1"/>
  <c r="E787"/>
  <c r="E789" s="1"/>
  <c r="E790" s="1"/>
  <c r="E780"/>
  <c r="E782" s="1"/>
  <c r="E783" s="1"/>
  <c r="C763"/>
  <c r="C764" s="1"/>
  <c r="D754"/>
  <c r="D756" s="1"/>
  <c r="D757" s="1"/>
  <c r="C761"/>
  <c r="G761"/>
  <c r="G763" s="1"/>
  <c r="G764" s="1"/>
  <c r="H762"/>
  <c r="C754"/>
  <c r="C756" s="1"/>
  <c r="C757" s="1"/>
  <c r="G754"/>
  <c r="G756" s="1"/>
  <c r="G757" s="1"/>
  <c r="B761"/>
  <c r="F761"/>
  <c r="F763" s="1"/>
  <c r="F764" s="1"/>
  <c r="B754"/>
  <c r="F754"/>
  <c r="F756" s="1"/>
  <c r="F757" s="1"/>
  <c r="E761"/>
  <c r="E763" s="1"/>
  <c r="E764" s="1"/>
  <c r="E754"/>
  <c r="E756" s="1"/>
  <c r="E757" s="1"/>
  <c r="D728"/>
  <c r="D730" s="1"/>
  <c r="D731" s="1"/>
  <c r="C735"/>
  <c r="C737" s="1"/>
  <c r="C738" s="1"/>
  <c r="G735"/>
  <c r="G737" s="1"/>
  <c r="G738" s="1"/>
  <c r="C728"/>
  <c r="C730" s="1"/>
  <c r="C731" s="1"/>
  <c r="G728"/>
  <c r="G730" s="1"/>
  <c r="G731" s="1"/>
  <c r="B735"/>
  <c r="F735"/>
  <c r="F737" s="1"/>
  <c r="F738" s="1"/>
  <c r="B728"/>
  <c r="F728"/>
  <c r="F730" s="1"/>
  <c r="F731" s="1"/>
  <c r="E735"/>
  <c r="E737" s="1"/>
  <c r="E738" s="1"/>
  <c r="E728"/>
  <c r="E730" s="1"/>
  <c r="E731" s="1"/>
  <c r="C711"/>
  <c r="C712" s="1"/>
  <c r="D702"/>
  <c r="D704" s="1"/>
  <c r="D705" s="1"/>
  <c r="C709"/>
  <c r="G709"/>
  <c r="G711" s="1"/>
  <c r="G712" s="1"/>
  <c r="H710"/>
  <c r="C702"/>
  <c r="C704" s="1"/>
  <c r="C705" s="1"/>
  <c r="G702"/>
  <c r="G704" s="1"/>
  <c r="G705" s="1"/>
  <c r="B709"/>
  <c r="F709"/>
  <c r="F711" s="1"/>
  <c r="F712" s="1"/>
  <c r="B702"/>
  <c r="F702"/>
  <c r="F704" s="1"/>
  <c r="F705" s="1"/>
  <c r="E709"/>
  <c r="E711" s="1"/>
  <c r="E712" s="1"/>
  <c r="E702"/>
  <c r="E704" s="1"/>
  <c r="E705" s="1"/>
  <c r="C685"/>
  <c r="C686" s="1"/>
  <c r="D676"/>
  <c r="D678" s="1"/>
  <c r="D679" s="1"/>
  <c r="C683"/>
  <c r="G683"/>
  <c r="G685" s="1"/>
  <c r="G686" s="1"/>
  <c r="C676"/>
  <c r="C678" s="1"/>
  <c r="C679" s="1"/>
  <c r="G676"/>
  <c r="G678" s="1"/>
  <c r="G679" s="1"/>
  <c r="B683"/>
  <c r="F683"/>
  <c r="F685" s="1"/>
  <c r="F686" s="1"/>
  <c r="B676"/>
  <c r="F676"/>
  <c r="F678" s="1"/>
  <c r="F679" s="1"/>
  <c r="E683"/>
  <c r="E685" s="1"/>
  <c r="E686" s="1"/>
  <c r="E676"/>
  <c r="E678" s="1"/>
  <c r="E679" s="1"/>
  <c r="D659"/>
  <c r="D660" s="1"/>
  <c r="B659"/>
  <c r="B660" s="1"/>
  <c r="H658"/>
  <c r="C650"/>
  <c r="C652" s="1"/>
  <c r="C653" s="1"/>
  <c r="G650"/>
  <c r="G652" s="1"/>
  <c r="G653" s="1"/>
  <c r="B657"/>
  <c r="F657"/>
  <c r="F659" s="1"/>
  <c r="F660" s="1"/>
  <c r="B650"/>
  <c r="F650"/>
  <c r="F652" s="1"/>
  <c r="F653" s="1"/>
  <c r="E657"/>
  <c r="E659" s="1"/>
  <c r="E660" s="1"/>
  <c r="E650"/>
  <c r="E652" s="1"/>
  <c r="E653" s="1"/>
  <c r="G633"/>
  <c r="G634" s="1"/>
  <c r="D624"/>
  <c r="D626" s="1"/>
  <c r="D627" s="1"/>
  <c r="C631"/>
  <c r="C633" s="1"/>
  <c r="C634" s="1"/>
  <c r="G631"/>
  <c r="C624"/>
  <c r="C626" s="1"/>
  <c r="C627" s="1"/>
  <c r="G624"/>
  <c r="G626" s="1"/>
  <c r="G627" s="1"/>
  <c r="B631"/>
  <c r="F631"/>
  <c r="F633" s="1"/>
  <c r="F634" s="1"/>
  <c r="B624"/>
  <c r="F624"/>
  <c r="F626" s="1"/>
  <c r="F627" s="1"/>
  <c r="E631"/>
  <c r="E633" s="1"/>
  <c r="E634" s="1"/>
  <c r="E624"/>
  <c r="E626" s="1"/>
  <c r="E627" s="1"/>
  <c r="C598"/>
  <c r="C600" s="1"/>
  <c r="C601" s="1"/>
  <c r="G598"/>
  <c r="G600" s="1"/>
  <c r="G601" s="1"/>
  <c r="B605"/>
  <c r="F605"/>
  <c r="F607" s="1"/>
  <c r="F608" s="1"/>
  <c r="D607"/>
  <c r="D608" s="1"/>
  <c r="B598"/>
  <c r="F598"/>
  <c r="F600" s="1"/>
  <c r="F601" s="1"/>
  <c r="E605"/>
  <c r="E607" s="1"/>
  <c r="E608" s="1"/>
  <c r="E598"/>
  <c r="E600" s="1"/>
  <c r="E601" s="1"/>
  <c r="C572"/>
  <c r="C574" s="1"/>
  <c r="C575" s="1"/>
  <c r="G572"/>
  <c r="G574" s="1"/>
  <c r="G575" s="1"/>
  <c r="B579"/>
  <c r="H579" s="1"/>
  <c r="F579"/>
  <c r="F581" s="1"/>
  <c r="F582" s="1"/>
  <c r="D581"/>
  <c r="D582" s="1"/>
  <c r="B572"/>
  <c r="F572"/>
  <c r="F574" s="1"/>
  <c r="F575" s="1"/>
  <c r="E579"/>
  <c r="E581" s="1"/>
  <c r="E582" s="1"/>
  <c r="E572"/>
  <c r="E574" s="1"/>
  <c r="E575" s="1"/>
  <c r="E555"/>
  <c r="E556" s="1"/>
  <c r="D546"/>
  <c r="D548" s="1"/>
  <c r="D549" s="1"/>
  <c r="C553"/>
  <c r="C555" s="1"/>
  <c r="C556" s="1"/>
  <c r="G553"/>
  <c r="G555" s="1"/>
  <c r="G556" s="1"/>
  <c r="C546"/>
  <c r="C548" s="1"/>
  <c r="C549" s="1"/>
  <c r="G546"/>
  <c r="G548" s="1"/>
  <c r="G549" s="1"/>
  <c r="B553"/>
  <c r="F553"/>
  <c r="F555" s="1"/>
  <c r="F556" s="1"/>
  <c r="B546"/>
  <c r="F546"/>
  <c r="F548" s="1"/>
  <c r="F549" s="1"/>
  <c r="E553"/>
  <c r="E546"/>
  <c r="E548" s="1"/>
  <c r="E549" s="1"/>
  <c r="G529"/>
  <c r="G530" s="1"/>
  <c r="D520"/>
  <c r="D522" s="1"/>
  <c r="D523" s="1"/>
  <c r="C527"/>
  <c r="C529" s="1"/>
  <c r="C530" s="1"/>
  <c r="G527"/>
  <c r="C520"/>
  <c r="C522" s="1"/>
  <c r="C523" s="1"/>
  <c r="G520"/>
  <c r="G522" s="1"/>
  <c r="G523" s="1"/>
  <c r="B527"/>
  <c r="F527"/>
  <c r="F529" s="1"/>
  <c r="F530" s="1"/>
  <c r="B520"/>
  <c r="F520"/>
  <c r="F522" s="1"/>
  <c r="F523" s="1"/>
  <c r="E527"/>
  <c r="E529" s="1"/>
  <c r="E530" s="1"/>
  <c r="E520"/>
  <c r="E522" s="1"/>
  <c r="E523" s="1"/>
  <c r="D503"/>
  <c r="D504" s="1"/>
  <c r="D501"/>
  <c r="E494"/>
  <c r="E496" s="1"/>
  <c r="E497" s="1"/>
  <c r="E501"/>
  <c r="F494"/>
  <c r="F496" s="1"/>
  <c r="F497" s="1"/>
  <c r="B494"/>
  <c r="F501"/>
  <c r="B501"/>
  <c r="G494"/>
  <c r="G496" s="1"/>
  <c r="G497" s="1"/>
  <c r="C494"/>
  <c r="C496" s="1"/>
  <c r="C497" s="1"/>
  <c r="G501"/>
  <c r="G503" s="1"/>
  <c r="G504" s="1"/>
  <c r="C501"/>
  <c r="C503" s="1"/>
  <c r="C504" s="1"/>
  <c r="D494"/>
  <c r="D496" s="1"/>
  <c r="D497" s="1"/>
  <c r="D20" i="4"/>
  <c r="E503" i="5"/>
  <c r="E504" s="1"/>
  <c r="B503"/>
  <c r="B504" s="1"/>
  <c r="F503"/>
  <c r="F504" s="1"/>
  <c r="H502"/>
  <c r="D468"/>
  <c r="D470" s="1"/>
  <c r="D471" s="1"/>
  <c r="C475"/>
  <c r="C477" s="1"/>
  <c r="C478" s="1"/>
  <c r="G475"/>
  <c r="G477" s="1"/>
  <c r="G478" s="1"/>
  <c r="C468"/>
  <c r="C470" s="1"/>
  <c r="C471" s="1"/>
  <c r="G468"/>
  <c r="G470" s="1"/>
  <c r="G471" s="1"/>
  <c r="B475"/>
  <c r="F475"/>
  <c r="F477" s="1"/>
  <c r="F478" s="1"/>
  <c r="B468"/>
  <c r="F468"/>
  <c r="F470" s="1"/>
  <c r="F471" s="1"/>
  <c r="E475"/>
  <c r="E477" s="1"/>
  <c r="E478" s="1"/>
  <c r="E468"/>
  <c r="E470" s="1"/>
  <c r="E471" s="1"/>
  <c r="G451"/>
  <c r="G452" s="1"/>
  <c r="D442"/>
  <c r="D444" s="1"/>
  <c r="D445" s="1"/>
  <c r="C449"/>
  <c r="C451" s="1"/>
  <c r="C452" s="1"/>
  <c r="G449"/>
  <c r="C442"/>
  <c r="C444" s="1"/>
  <c r="C445" s="1"/>
  <c r="G442"/>
  <c r="G444" s="1"/>
  <c r="G445" s="1"/>
  <c r="B449"/>
  <c r="F449"/>
  <c r="F451" s="1"/>
  <c r="F452" s="1"/>
  <c r="B442"/>
  <c r="F442"/>
  <c r="F444" s="1"/>
  <c r="F445" s="1"/>
  <c r="E449"/>
  <c r="E451" s="1"/>
  <c r="E452" s="1"/>
  <c r="E442"/>
  <c r="E444" s="1"/>
  <c r="E445" s="1"/>
  <c r="C416"/>
  <c r="G416"/>
  <c r="G418" s="1"/>
  <c r="G419" s="1"/>
  <c r="B423"/>
  <c r="F423"/>
  <c r="F425" s="1"/>
  <c r="F426" s="1"/>
  <c r="D425"/>
  <c r="D426" s="1"/>
  <c r="E423"/>
  <c r="E425" s="1"/>
  <c r="E426" s="1"/>
  <c r="E416"/>
  <c r="E418" s="1"/>
  <c r="E419" s="1"/>
  <c r="G399"/>
  <c r="G400" s="1"/>
  <c r="D390"/>
  <c r="D392" s="1"/>
  <c r="D393" s="1"/>
  <c r="C397"/>
  <c r="C399" s="1"/>
  <c r="C400" s="1"/>
  <c r="G397"/>
  <c r="C390"/>
  <c r="C392" s="1"/>
  <c r="C393" s="1"/>
  <c r="G390"/>
  <c r="G392" s="1"/>
  <c r="G393" s="1"/>
  <c r="B397"/>
  <c r="F397"/>
  <c r="F399" s="1"/>
  <c r="F400" s="1"/>
  <c r="B390"/>
  <c r="F390"/>
  <c r="F392" s="1"/>
  <c r="F393" s="1"/>
  <c r="E397"/>
  <c r="E399" s="1"/>
  <c r="E400" s="1"/>
  <c r="E390"/>
  <c r="E392" s="1"/>
  <c r="E393" s="1"/>
  <c r="C373"/>
  <c r="C374" s="1"/>
  <c r="D364"/>
  <c r="D366" s="1"/>
  <c r="D367" s="1"/>
  <c r="C371"/>
  <c r="G371"/>
  <c r="G373" s="1"/>
  <c r="G374" s="1"/>
  <c r="C364"/>
  <c r="C366" s="1"/>
  <c r="C367" s="1"/>
  <c r="G364"/>
  <c r="G366" s="1"/>
  <c r="G367" s="1"/>
  <c r="B371"/>
  <c r="F371"/>
  <c r="F373" s="1"/>
  <c r="F374" s="1"/>
  <c r="B364"/>
  <c r="F364"/>
  <c r="F366" s="1"/>
  <c r="F367" s="1"/>
  <c r="E371"/>
  <c r="E373" s="1"/>
  <c r="E374" s="1"/>
  <c r="E364"/>
  <c r="E366" s="1"/>
  <c r="E367" s="1"/>
  <c r="D345"/>
  <c r="D347" s="1"/>
  <c r="D348" s="1"/>
  <c r="E338"/>
  <c r="E340" s="1"/>
  <c r="E341" s="1"/>
  <c r="E345"/>
  <c r="E347" s="1"/>
  <c r="E348" s="1"/>
  <c r="F338"/>
  <c r="F340" s="1"/>
  <c r="F341" s="1"/>
  <c r="B338"/>
  <c r="F345"/>
  <c r="F347" s="1"/>
  <c r="F348" s="1"/>
  <c r="B345"/>
  <c r="G338"/>
  <c r="G340" s="1"/>
  <c r="G341" s="1"/>
  <c r="C338"/>
  <c r="C340" s="1"/>
  <c r="C341" s="1"/>
  <c r="G345"/>
  <c r="G347" s="1"/>
  <c r="G348" s="1"/>
  <c r="C345"/>
  <c r="D338"/>
  <c r="D340" s="1"/>
  <c r="D341" s="1"/>
  <c r="D14" i="4"/>
  <c r="C347" i="5"/>
  <c r="C348" s="1"/>
  <c r="C321"/>
  <c r="C322" s="1"/>
  <c r="D312"/>
  <c r="D314" s="1"/>
  <c r="D315" s="1"/>
  <c r="C319"/>
  <c r="G319"/>
  <c r="G321" s="1"/>
  <c r="G322" s="1"/>
  <c r="H320"/>
  <c r="C312"/>
  <c r="C314" s="1"/>
  <c r="C315" s="1"/>
  <c r="G312"/>
  <c r="G314" s="1"/>
  <c r="G315" s="1"/>
  <c r="B319"/>
  <c r="F319"/>
  <c r="F321" s="1"/>
  <c r="F322" s="1"/>
  <c r="B312"/>
  <c r="F312"/>
  <c r="F314" s="1"/>
  <c r="F315" s="1"/>
  <c r="E319"/>
  <c r="E321" s="1"/>
  <c r="E322" s="1"/>
  <c r="E312"/>
  <c r="E314" s="1"/>
  <c r="E315" s="1"/>
  <c r="D286"/>
  <c r="D288" s="1"/>
  <c r="D289" s="1"/>
  <c r="C293"/>
  <c r="C295" s="1"/>
  <c r="C296" s="1"/>
  <c r="G293"/>
  <c r="G295" s="1"/>
  <c r="G296" s="1"/>
  <c r="H294"/>
  <c r="C286"/>
  <c r="C288" s="1"/>
  <c r="C289" s="1"/>
  <c r="G286"/>
  <c r="G288" s="1"/>
  <c r="G289" s="1"/>
  <c r="B293"/>
  <c r="F293"/>
  <c r="F295" s="1"/>
  <c r="F296" s="1"/>
  <c r="B286"/>
  <c r="F286"/>
  <c r="F288" s="1"/>
  <c r="F289" s="1"/>
  <c r="E293"/>
  <c r="E295" s="1"/>
  <c r="E296" s="1"/>
  <c r="E286"/>
  <c r="E288" s="1"/>
  <c r="E289" s="1"/>
  <c r="C269"/>
  <c r="C270" s="1"/>
  <c r="D260"/>
  <c r="D262" s="1"/>
  <c r="D263" s="1"/>
  <c r="C267"/>
  <c r="G267"/>
  <c r="G269" s="1"/>
  <c r="G270" s="1"/>
  <c r="C260"/>
  <c r="C262" s="1"/>
  <c r="C263" s="1"/>
  <c r="G260"/>
  <c r="G262" s="1"/>
  <c r="G263" s="1"/>
  <c r="B267"/>
  <c r="F267"/>
  <c r="F269" s="1"/>
  <c r="F270" s="1"/>
  <c r="B260"/>
  <c r="F260"/>
  <c r="F262" s="1"/>
  <c r="F263" s="1"/>
  <c r="E267"/>
  <c r="E269" s="1"/>
  <c r="E270" s="1"/>
  <c r="E260"/>
  <c r="E262" s="1"/>
  <c r="E263" s="1"/>
  <c r="D234"/>
  <c r="D236" s="1"/>
  <c r="D237" s="1"/>
  <c r="C241"/>
  <c r="C243" s="1"/>
  <c r="C244" s="1"/>
  <c r="G241"/>
  <c r="G243" s="1"/>
  <c r="G244" s="1"/>
  <c r="H242"/>
  <c r="C234"/>
  <c r="C236" s="1"/>
  <c r="C237" s="1"/>
  <c r="G234"/>
  <c r="G236" s="1"/>
  <c r="G237" s="1"/>
  <c r="B241"/>
  <c r="F241"/>
  <c r="F243" s="1"/>
  <c r="F244" s="1"/>
  <c r="B234"/>
  <c r="F234"/>
  <c r="F236" s="1"/>
  <c r="F237" s="1"/>
  <c r="E241"/>
  <c r="E243" s="1"/>
  <c r="E244" s="1"/>
  <c r="E234"/>
  <c r="E236" s="1"/>
  <c r="E237" s="1"/>
  <c r="D208"/>
  <c r="D210" s="1"/>
  <c r="D211" s="1"/>
  <c r="C215"/>
  <c r="C217" s="1"/>
  <c r="C218" s="1"/>
  <c r="G215"/>
  <c r="G217" s="1"/>
  <c r="G218" s="1"/>
  <c r="H216"/>
  <c r="C208"/>
  <c r="C210" s="1"/>
  <c r="C211" s="1"/>
  <c r="G208"/>
  <c r="G210" s="1"/>
  <c r="G211" s="1"/>
  <c r="B215"/>
  <c r="F215"/>
  <c r="F217" s="1"/>
  <c r="F218" s="1"/>
  <c r="B208"/>
  <c r="F208"/>
  <c r="F210" s="1"/>
  <c r="F211" s="1"/>
  <c r="E215"/>
  <c r="E217" s="1"/>
  <c r="E218" s="1"/>
  <c r="E208"/>
  <c r="E210" s="1"/>
  <c r="E211" s="1"/>
  <c r="C191"/>
  <c r="C192" s="1"/>
  <c r="D182"/>
  <c r="D184" s="1"/>
  <c r="D185" s="1"/>
  <c r="C189"/>
  <c r="G189"/>
  <c r="G191" s="1"/>
  <c r="G192" s="1"/>
  <c r="H190"/>
  <c r="C182"/>
  <c r="C184" s="1"/>
  <c r="C185" s="1"/>
  <c r="G182"/>
  <c r="G184" s="1"/>
  <c r="G185" s="1"/>
  <c r="B189"/>
  <c r="F189"/>
  <c r="F191" s="1"/>
  <c r="F192" s="1"/>
  <c r="B182"/>
  <c r="F182"/>
  <c r="F184" s="1"/>
  <c r="F185" s="1"/>
  <c r="E189"/>
  <c r="E191" s="1"/>
  <c r="E192" s="1"/>
  <c r="E182"/>
  <c r="E184" s="1"/>
  <c r="E185" s="1"/>
  <c r="C165"/>
  <c r="C166" s="1"/>
  <c r="D156"/>
  <c r="D158" s="1"/>
  <c r="D159" s="1"/>
  <c r="C163"/>
  <c r="G163"/>
  <c r="G165" s="1"/>
  <c r="G166" s="1"/>
  <c r="C156"/>
  <c r="C158" s="1"/>
  <c r="C159" s="1"/>
  <c r="G156"/>
  <c r="G158" s="1"/>
  <c r="G159" s="1"/>
  <c r="B163"/>
  <c r="F163"/>
  <c r="F165" s="1"/>
  <c r="F166" s="1"/>
  <c r="B156"/>
  <c r="F156"/>
  <c r="F158" s="1"/>
  <c r="F159" s="1"/>
  <c r="E163"/>
  <c r="E165" s="1"/>
  <c r="E166" s="1"/>
  <c r="E156"/>
  <c r="E158" s="1"/>
  <c r="E159" s="1"/>
  <c r="D130"/>
  <c r="D132" s="1"/>
  <c r="D133" s="1"/>
  <c r="C137"/>
  <c r="C139" s="1"/>
  <c r="C140" s="1"/>
  <c r="G137"/>
  <c r="G139" s="1"/>
  <c r="G140" s="1"/>
  <c r="H138"/>
  <c r="C130"/>
  <c r="C132" s="1"/>
  <c r="C133" s="1"/>
  <c r="G130"/>
  <c r="G132" s="1"/>
  <c r="G133" s="1"/>
  <c r="B137"/>
  <c r="F137"/>
  <c r="F139" s="1"/>
  <c r="F140" s="1"/>
  <c r="B130"/>
  <c r="F130"/>
  <c r="F132" s="1"/>
  <c r="F133" s="1"/>
  <c r="E137"/>
  <c r="E139" s="1"/>
  <c r="E140" s="1"/>
  <c r="E130"/>
  <c r="E132" s="1"/>
  <c r="E133" s="1"/>
  <c r="H107"/>
  <c r="I107" s="1"/>
  <c r="H114"/>
  <c r="I114" s="1"/>
  <c r="H104"/>
  <c r="H111"/>
  <c r="C87"/>
  <c r="C88" s="1"/>
  <c r="D78"/>
  <c r="D80" s="1"/>
  <c r="D81" s="1"/>
  <c r="C85"/>
  <c r="G85"/>
  <c r="G87" s="1"/>
  <c r="G88" s="1"/>
  <c r="C78"/>
  <c r="C80" s="1"/>
  <c r="C81" s="1"/>
  <c r="G78"/>
  <c r="G80" s="1"/>
  <c r="G81" s="1"/>
  <c r="B85"/>
  <c r="F85"/>
  <c r="F87" s="1"/>
  <c r="F88" s="1"/>
  <c r="B78"/>
  <c r="F78"/>
  <c r="F80" s="1"/>
  <c r="F81" s="1"/>
  <c r="E85"/>
  <c r="E87" s="1"/>
  <c r="E88" s="1"/>
  <c r="E78"/>
  <c r="E80" s="1"/>
  <c r="E81" s="1"/>
  <c r="H60"/>
  <c r="C59" s="1"/>
  <c r="C61" s="1"/>
  <c r="C62" s="1"/>
  <c r="D3" i="4"/>
  <c r="D52" i="5"/>
  <c r="D54" s="1"/>
  <c r="D55" s="1"/>
  <c r="H5"/>
  <c r="H12"/>
  <c r="D5" i="4"/>
  <c r="C52" i="5"/>
  <c r="C54" s="1"/>
  <c r="C55" s="1"/>
  <c r="G52"/>
  <c r="G54" s="1"/>
  <c r="G55" s="1"/>
  <c r="B52"/>
  <c r="F52"/>
  <c r="F54" s="1"/>
  <c r="F55" s="1"/>
  <c r="E52"/>
  <c r="E54" s="1"/>
  <c r="E55" s="1"/>
  <c r="D26"/>
  <c r="D28" s="1"/>
  <c r="D29" s="1"/>
  <c r="H34"/>
  <c r="C33" s="1"/>
  <c r="C35" s="1"/>
  <c r="C36" s="1"/>
  <c r="C26"/>
  <c r="C28" s="1"/>
  <c r="C29" s="1"/>
  <c r="G26"/>
  <c r="G28" s="1"/>
  <c r="G29" s="1"/>
  <c r="B26"/>
  <c r="F26"/>
  <c r="F28" s="1"/>
  <c r="F29" s="1"/>
  <c r="E26"/>
  <c r="E28" s="1"/>
  <c r="E29" s="1"/>
  <c r="B1066"/>
  <c r="D1066"/>
  <c r="D1068" s="1"/>
  <c r="D1069" s="1"/>
  <c r="F1073"/>
  <c r="F1075" s="1"/>
  <c r="F1076" s="1"/>
  <c r="C1066"/>
  <c r="C1068" s="1"/>
  <c r="C1069" s="1"/>
  <c r="E1066"/>
  <c r="E1068" s="1"/>
  <c r="E1069" s="1"/>
  <c r="G1073"/>
  <c r="G1075" s="1"/>
  <c r="G1076" s="1"/>
  <c r="C1073"/>
  <c r="G1066"/>
  <c r="G1068" s="1"/>
  <c r="G1069" s="1"/>
  <c r="E1073"/>
  <c r="F1066"/>
  <c r="F1068" s="1"/>
  <c r="F1069" s="1"/>
  <c r="B1073"/>
  <c r="B1075" s="1"/>
  <c r="B1076" s="1"/>
  <c r="E1075"/>
  <c r="E1076" s="1"/>
  <c r="H1072"/>
  <c r="D1075"/>
  <c r="D1076" s="1"/>
  <c r="O1083"/>
  <c r="O1082"/>
  <c r="O1081"/>
  <c r="O1080"/>
  <c r="O1079"/>
  <c r="O1078"/>
  <c r="O1077"/>
  <c r="O1076"/>
  <c r="O1075"/>
  <c r="O1074"/>
  <c r="O1073"/>
  <c r="O1072"/>
  <c r="O1063"/>
  <c r="O1062"/>
  <c r="O1061"/>
  <c r="O1060"/>
  <c r="O1059"/>
  <c r="O1057"/>
  <c r="O1056"/>
  <c r="O1055"/>
  <c r="O1054"/>
  <c r="O1053"/>
  <c r="O1052"/>
  <c r="O1051"/>
  <c r="O1050"/>
  <c r="O1049"/>
  <c r="O1048"/>
  <c r="O1047"/>
  <c r="O1046"/>
  <c r="O1037"/>
  <c r="O1036"/>
  <c r="O1035"/>
  <c r="O1034"/>
  <c r="O1033"/>
  <c r="O1031"/>
  <c r="O1030"/>
  <c r="O1029"/>
  <c r="O1028"/>
  <c r="O1027"/>
  <c r="O1026"/>
  <c r="O1025"/>
  <c r="O1024"/>
  <c r="O1023"/>
  <c r="O1022"/>
  <c r="O1021"/>
  <c r="O1020"/>
  <c r="O1011"/>
  <c r="O1010"/>
  <c r="O1009"/>
  <c r="O1008"/>
  <c r="O1007"/>
  <c r="O1005"/>
  <c r="O1004"/>
  <c r="O1003"/>
  <c r="O1002"/>
  <c r="O1001"/>
  <c r="O1000"/>
  <c r="O999"/>
  <c r="O998"/>
  <c r="O997"/>
  <c r="O996"/>
  <c r="O995"/>
  <c r="O994"/>
  <c r="O985"/>
  <c r="O984"/>
  <c r="O983"/>
  <c r="O982"/>
  <c r="O981"/>
  <c r="O979"/>
  <c r="O978"/>
  <c r="O977"/>
  <c r="O976"/>
  <c r="O975"/>
  <c r="O974"/>
  <c r="O973"/>
  <c r="O972"/>
  <c r="O971"/>
  <c r="O970"/>
  <c r="O969"/>
  <c r="O968"/>
  <c r="O959"/>
  <c r="O958"/>
  <c r="O957"/>
  <c r="O956"/>
  <c r="O955"/>
  <c r="O953"/>
  <c r="O952"/>
  <c r="O951"/>
  <c r="O950"/>
  <c r="O949"/>
  <c r="O948"/>
  <c r="O947"/>
  <c r="O946"/>
  <c r="O945"/>
  <c r="O944"/>
  <c r="O943"/>
  <c r="O942"/>
  <c r="O933"/>
  <c r="O932"/>
  <c r="O931"/>
  <c r="O930"/>
  <c r="O929"/>
  <c r="O927"/>
  <c r="O926"/>
  <c r="O925"/>
  <c r="O924"/>
  <c r="O923"/>
  <c r="O922"/>
  <c r="O921"/>
  <c r="O920"/>
  <c r="O919"/>
  <c r="O918"/>
  <c r="O917"/>
  <c r="O916"/>
  <c r="O907"/>
  <c r="O906"/>
  <c r="O905"/>
  <c r="O904"/>
  <c r="O903"/>
  <c r="O901"/>
  <c r="O900"/>
  <c r="O899"/>
  <c r="O898"/>
  <c r="O897"/>
  <c r="O896"/>
  <c r="O895"/>
  <c r="O894"/>
  <c r="O893"/>
  <c r="O892"/>
  <c r="O891"/>
  <c r="O890"/>
  <c r="O881"/>
  <c r="O880"/>
  <c r="O879"/>
  <c r="O878"/>
  <c r="O877"/>
  <c r="O875"/>
  <c r="O874"/>
  <c r="O873"/>
  <c r="O872"/>
  <c r="O871"/>
  <c r="O870"/>
  <c r="O869"/>
  <c r="O868"/>
  <c r="O867"/>
  <c r="O866"/>
  <c r="O865"/>
  <c r="O864"/>
  <c r="O855"/>
  <c r="O854"/>
  <c r="O853"/>
  <c r="O852"/>
  <c r="O851"/>
  <c r="O849"/>
  <c r="O848"/>
  <c r="O847"/>
  <c r="O846"/>
  <c r="O845"/>
  <c r="O844"/>
  <c r="O843"/>
  <c r="O842"/>
  <c r="O841"/>
  <c r="O840"/>
  <c r="O839"/>
  <c r="O838"/>
  <c r="O829"/>
  <c r="O828"/>
  <c r="O827"/>
  <c r="O826"/>
  <c r="O825"/>
  <c r="O823"/>
  <c r="O822"/>
  <c r="O821"/>
  <c r="O820"/>
  <c r="O819"/>
  <c r="O818"/>
  <c r="O817"/>
  <c r="O816"/>
  <c r="O815"/>
  <c r="O814"/>
  <c r="O813"/>
  <c r="O812"/>
  <c r="O803"/>
  <c r="O802"/>
  <c r="O801"/>
  <c r="O800"/>
  <c r="O799"/>
  <c r="O797"/>
  <c r="O796"/>
  <c r="O795"/>
  <c r="O794"/>
  <c r="O793"/>
  <c r="O792"/>
  <c r="O791"/>
  <c r="O790"/>
  <c r="O789"/>
  <c r="O788"/>
  <c r="O787"/>
  <c r="O786"/>
  <c r="O777"/>
  <c r="O776"/>
  <c r="O775"/>
  <c r="O774"/>
  <c r="O773"/>
  <c r="O771"/>
  <c r="O770"/>
  <c r="O769"/>
  <c r="O768"/>
  <c r="O767"/>
  <c r="O766"/>
  <c r="O765"/>
  <c r="O764"/>
  <c r="O763"/>
  <c r="O762"/>
  <c r="O761"/>
  <c r="O760"/>
  <c r="O751"/>
  <c r="O750"/>
  <c r="O749"/>
  <c r="O748"/>
  <c r="O747"/>
  <c r="O745"/>
  <c r="O744"/>
  <c r="O743"/>
  <c r="O742"/>
  <c r="O741"/>
  <c r="O740"/>
  <c r="O739"/>
  <c r="O738"/>
  <c r="O737"/>
  <c r="O736"/>
  <c r="O735"/>
  <c r="O734"/>
  <c r="O725"/>
  <c r="O724"/>
  <c r="O723"/>
  <c r="O722"/>
  <c r="O721"/>
  <c r="O719"/>
  <c r="O718"/>
  <c r="O717"/>
  <c r="O716"/>
  <c r="O715"/>
  <c r="O714"/>
  <c r="O713"/>
  <c r="O712"/>
  <c r="O711"/>
  <c r="O710"/>
  <c r="O709"/>
  <c r="O708"/>
  <c r="O699"/>
  <c r="O698"/>
  <c r="O697"/>
  <c r="O696"/>
  <c r="O695"/>
  <c r="O693"/>
  <c r="O692"/>
  <c r="O691"/>
  <c r="O690"/>
  <c r="O689"/>
  <c r="O688"/>
  <c r="O687"/>
  <c r="O686"/>
  <c r="O685"/>
  <c r="O684"/>
  <c r="O683"/>
  <c r="O682"/>
  <c r="O673"/>
  <c r="O672"/>
  <c r="O671"/>
  <c r="O670"/>
  <c r="O669"/>
  <c r="O667"/>
  <c r="O666"/>
  <c r="O665"/>
  <c r="O664"/>
  <c r="O663"/>
  <c r="O662"/>
  <c r="O661"/>
  <c r="O660"/>
  <c r="O659"/>
  <c r="O658"/>
  <c r="O657"/>
  <c r="O656"/>
  <c r="O647"/>
  <c r="O646"/>
  <c r="O645"/>
  <c r="O644"/>
  <c r="O643"/>
  <c r="O641"/>
  <c r="O640"/>
  <c r="O639"/>
  <c r="O638"/>
  <c r="O637"/>
  <c r="O636"/>
  <c r="O635"/>
  <c r="O634"/>
  <c r="O633"/>
  <c r="O632"/>
  <c r="O631"/>
  <c r="O630"/>
  <c r="O621"/>
  <c r="O620"/>
  <c r="O619"/>
  <c r="O618"/>
  <c r="O617"/>
  <c r="O615"/>
  <c r="O614"/>
  <c r="O613"/>
  <c r="O612"/>
  <c r="O611"/>
  <c r="O610"/>
  <c r="O609"/>
  <c r="O608"/>
  <c r="O607"/>
  <c r="O606"/>
  <c r="O605"/>
  <c r="O604"/>
  <c r="O595"/>
  <c r="O594"/>
  <c r="O593"/>
  <c r="O592"/>
  <c r="O591"/>
  <c r="O589"/>
  <c r="O588"/>
  <c r="O587"/>
  <c r="O586"/>
  <c r="O585"/>
  <c r="O584"/>
  <c r="O583"/>
  <c r="O582"/>
  <c r="O581"/>
  <c r="O580"/>
  <c r="O579"/>
  <c r="O578"/>
  <c r="O569"/>
  <c r="O568"/>
  <c r="O567"/>
  <c r="O566"/>
  <c r="O565"/>
  <c r="O563"/>
  <c r="O562"/>
  <c r="O561"/>
  <c r="O560"/>
  <c r="O559"/>
  <c r="O558"/>
  <c r="O557"/>
  <c r="O556"/>
  <c r="O555"/>
  <c r="O554"/>
  <c r="O553"/>
  <c r="O552"/>
  <c r="O543"/>
  <c r="O542"/>
  <c r="O541"/>
  <c r="O540"/>
  <c r="O539"/>
  <c r="O537"/>
  <c r="O536"/>
  <c r="O535"/>
  <c r="O534"/>
  <c r="O533"/>
  <c r="O532"/>
  <c r="O531"/>
  <c r="O530"/>
  <c r="O529"/>
  <c r="O528"/>
  <c r="O527"/>
  <c r="O526"/>
  <c r="O517"/>
  <c r="O516"/>
  <c r="O515"/>
  <c r="O514"/>
  <c r="O513"/>
  <c r="O511"/>
  <c r="O510"/>
  <c r="O509"/>
  <c r="O508"/>
  <c r="O507"/>
  <c r="O506"/>
  <c r="O505"/>
  <c r="O504"/>
  <c r="O503"/>
  <c r="O502"/>
  <c r="O501"/>
  <c r="O500"/>
  <c r="O491"/>
  <c r="O490"/>
  <c r="O489"/>
  <c r="O488"/>
  <c r="O487"/>
  <c r="O485"/>
  <c r="O484"/>
  <c r="O483"/>
  <c r="O482"/>
  <c r="O481"/>
  <c r="O480"/>
  <c r="O479"/>
  <c r="O478"/>
  <c r="O477"/>
  <c r="O476"/>
  <c r="O475"/>
  <c r="O474"/>
  <c r="O465"/>
  <c r="O464"/>
  <c r="O463"/>
  <c r="O462"/>
  <c r="O461"/>
  <c r="O459"/>
  <c r="O458"/>
  <c r="O457"/>
  <c r="O456"/>
  <c r="O455"/>
  <c r="O454"/>
  <c r="O453"/>
  <c r="O452"/>
  <c r="O451"/>
  <c r="O450"/>
  <c r="O449"/>
  <c r="O448"/>
  <c r="O439"/>
  <c r="O438"/>
  <c r="O437"/>
  <c r="O436"/>
  <c r="O435"/>
  <c r="O433"/>
  <c r="O432"/>
  <c r="O431"/>
  <c r="O430"/>
  <c r="O429"/>
  <c r="O428"/>
  <c r="O427"/>
  <c r="O426"/>
  <c r="O425"/>
  <c r="O424"/>
  <c r="O423"/>
  <c r="O422"/>
  <c r="O413"/>
  <c r="O412"/>
  <c r="O411"/>
  <c r="O410"/>
  <c r="O409"/>
  <c r="O407"/>
  <c r="O406"/>
  <c r="O405"/>
  <c r="O404"/>
  <c r="O403"/>
  <c r="O402"/>
  <c r="O401"/>
  <c r="O400"/>
  <c r="O399"/>
  <c r="O398"/>
  <c r="O397"/>
  <c r="O396"/>
  <c r="O387"/>
  <c r="O386"/>
  <c r="O385"/>
  <c r="O384"/>
  <c r="O383"/>
  <c r="O381"/>
  <c r="O380"/>
  <c r="O379"/>
  <c r="O378"/>
  <c r="O377"/>
  <c r="O376"/>
  <c r="O375"/>
  <c r="O374"/>
  <c r="O373"/>
  <c r="O372"/>
  <c r="O371"/>
  <c r="O370"/>
  <c r="O361"/>
  <c r="O360"/>
  <c r="O359"/>
  <c r="O358"/>
  <c r="O357"/>
  <c r="O355"/>
  <c r="O354"/>
  <c r="O353"/>
  <c r="O352"/>
  <c r="O351"/>
  <c r="O350"/>
  <c r="O349"/>
  <c r="O348"/>
  <c r="O347"/>
  <c r="O346"/>
  <c r="O345"/>
  <c r="O344"/>
  <c r="O335"/>
  <c r="O334"/>
  <c r="O333"/>
  <c r="O332"/>
  <c r="O331"/>
  <c r="O329"/>
  <c r="O328"/>
  <c r="O327"/>
  <c r="O326"/>
  <c r="O325"/>
  <c r="O324"/>
  <c r="O323"/>
  <c r="O322"/>
  <c r="O321"/>
  <c r="O320"/>
  <c r="O319"/>
  <c r="O318"/>
  <c r="O309"/>
  <c r="O308"/>
  <c r="O307"/>
  <c r="O306"/>
  <c r="O305"/>
  <c r="O303"/>
  <c r="O302"/>
  <c r="O301"/>
  <c r="O300"/>
  <c r="O299"/>
  <c r="O298"/>
  <c r="O297"/>
  <c r="O296"/>
  <c r="O295"/>
  <c r="O294"/>
  <c r="O293"/>
  <c r="O292"/>
  <c r="O283"/>
  <c r="O282"/>
  <c r="O281"/>
  <c r="O280"/>
  <c r="O279"/>
  <c r="O277"/>
  <c r="O276"/>
  <c r="O275"/>
  <c r="O274"/>
  <c r="O273"/>
  <c r="O272"/>
  <c r="O271"/>
  <c r="O270"/>
  <c r="O269"/>
  <c r="O268"/>
  <c r="O267"/>
  <c r="O266"/>
  <c r="O257"/>
  <c r="O256"/>
  <c r="O255"/>
  <c r="O254"/>
  <c r="O253"/>
  <c r="O251"/>
  <c r="O250"/>
  <c r="O249"/>
  <c r="O248"/>
  <c r="O247"/>
  <c r="O246"/>
  <c r="O245"/>
  <c r="O244"/>
  <c r="O243"/>
  <c r="O242"/>
  <c r="O241"/>
  <c r="O240"/>
  <c r="O231"/>
  <c r="O230"/>
  <c r="O229"/>
  <c r="O228"/>
  <c r="O227"/>
  <c r="O225"/>
  <c r="O224"/>
  <c r="O223"/>
  <c r="O222"/>
  <c r="O221"/>
  <c r="O220"/>
  <c r="O219"/>
  <c r="O218"/>
  <c r="O217"/>
  <c r="O216"/>
  <c r="O215"/>
  <c r="O214"/>
  <c r="O205"/>
  <c r="O204"/>
  <c r="O203"/>
  <c r="O202"/>
  <c r="O201"/>
  <c r="O199"/>
  <c r="O198"/>
  <c r="O197"/>
  <c r="O196"/>
  <c r="O195"/>
  <c r="O194"/>
  <c r="O193"/>
  <c r="O192"/>
  <c r="O191"/>
  <c r="O190"/>
  <c r="O189"/>
  <c r="O188"/>
  <c r="O179"/>
  <c r="O178"/>
  <c r="O177"/>
  <c r="O176"/>
  <c r="O175"/>
  <c r="O173"/>
  <c r="O172"/>
  <c r="O171"/>
  <c r="O170"/>
  <c r="O169"/>
  <c r="O168"/>
  <c r="O167"/>
  <c r="O166"/>
  <c r="O165"/>
  <c r="O164"/>
  <c r="O163"/>
  <c r="O162"/>
  <c r="O153"/>
  <c r="O152"/>
  <c r="O151"/>
  <c r="O150"/>
  <c r="O149"/>
  <c r="O147"/>
  <c r="O146"/>
  <c r="O145"/>
  <c r="O144"/>
  <c r="O143"/>
  <c r="O142"/>
  <c r="O141"/>
  <c r="O140"/>
  <c r="O139"/>
  <c r="O138"/>
  <c r="O137"/>
  <c r="O136"/>
  <c r="O127"/>
  <c r="O126"/>
  <c r="O125"/>
  <c r="O124"/>
  <c r="O123"/>
  <c r="O121"/>
  <c r="O120"/>
  <c r="O119"/>
  <c r="O118"/>
  <c r="O117"/>
  <c r="O116"/>
  <c r="O115"/>
  <c r="O114"/>
  <c r="O113"/>
  <c r="O112"/>
  <c r="O111"/>
  <c r="O110"/>
  <c r="O101"/>
  <c r="O100"/>
  <c r="O99"/>
  <c r="O98"/>
  <c r="O97"/>
  <c r="O95"/>
  <c r="O94"/>
  <c r="O93"/>
  <c r="O92"/>
  <c r="O91"/>
  <c r="O90"/>
  <c r="O89"/>
  <c r="O88"/>
  <c r="O87"/>
  <c r="O86"/>
  <c r="O85"/>
  <c r="O84"/>
  <c r="O75"/>
  <c r="O74"/>
  <c r="O73"/>
  <c r="O72"/>
  <c r="O71"/>
  <c r="O67"/>
  <c r="O66"/>
  <c r="O65"/>
  <c r="O64"/>
  <c r="O63"/>
  <c r="O62"/>
  <c r="O61"/>
  <c r="O60"/>
  <c r="O59"/>
  <c r="O58"/>
  <c r="O49"/>
  <c r="O48"/>
  <c r="O47"/>
  <c r="O46"/>
  <c r="B1049" l="1"/>
  <c r="B1050" s="1"/>
  <c r="H1050" s="1"/>
  <c r="I1050" s="1"/>
  <c r="H1047"/>
  <c r="B1042"/>
  <c r="B1043" s="1"/>
  <c r="H1043" s="1"/>
  <c r="I1043" s="1"/>
  <c r="H1040"/>
  <c r="B1023"/>
  <c r="B1024" s="1"/>
  <c r="H1024" s="1"/>
  <c r="I1024" s="1"/>
  <c r="H1021"/>
  <c r="B1016"/>
  <c r="B1017" s="1"/>
  <c r="H1017" s="1"/>
  <c r="I1017" s="1"/>
  <c r="H1014"/>
  <c r="B997"/>
  <c r="B998" s="1"/>
  <c r="H998" s="1"/>
  <c r="I998" s="1"/>
  <c r="H995"/>
  <c r="B990"/>
  <c r="B991" s="1"/>
  <c r="H991" s="1"/>
  <c r="I991" s="1"/>
  <c r="H988"/>
  <c r="B964"/>
  <c r="B965" s="1"/>
  <c r="H965" s="1"/>
  <c r="I965" s="1"/>
  <c r="H962"/>
  <c r="B971"/>
  <c r="B972" s="1"/>
  <c r="H972" s="1"/>
  <c r="I972" s="1"/>
  <c r="H969"/>
  <c r="B945"/>
  <c r="B946" s="1"/>
  <c r="H946" s="1"/>
  <c r="I946" s="1"/>
  <c r="H943"/>
  <c r="B938"/>
  <c r="B939" s="1"/>
  <c r="H939" s="1"/>
  <c r="I939" s="1"/>
  <c r="H936"/>
  <c r="B919"/>
  <c r="B920" s="1"/>
  <c r="H920" s="1"/>
  <c r="I920" s="1"/>
  <c r="H917"/>
  <c r="B912"/>
  <c r="B913" s="1"/>
  <c r="H913" s="1"/>
  <c r="I913" s="1"/>
  <c r="H910"/>
  <c r="B893"/>
  <c r="B894" s="1"/>
  <c r="H894" s="1"/>
  <c r="I894" s="1"/>
  <c r="H891"/>
  <c r="B886"/>
  <c r="B887" s="1"/>
  <c r="H887" s="1"/>
  <c r="I887" s="1"/>
  <c r="H884"/>
  <c r="B860"/>
  <c r="B861" s="1"/>
  <c r="H861" s="1"/>
  <c r="I861" s="1"/>
  <c r="H858"/>
  <c r="H865"/>
  <c r="B867"/>
  <c r="B868" s="1"/>
  <c r="H868" s="1"/>
  <c r="I868" s="1"/>
  <c r="B841"/>
  <c r="B842" s="1"/>
  <c r="H842" s="1"/>
  <c r="I842" s="1"/>
  <c r="H839"/>
  <c r="B834"/>
  <c r="B835" s="1"/>
  <c r="H835" s="1"/>
  <c r="I835" s="1"/>
  <c r="H832"/>
  <c r="B808"/>
  <c r="B809" s="1"/>
  <c r="H809" s="1"/>
  <c r="I809" s="1"/>
  <c r="H806"/>
  <c r="H813"/>
  <c r="B815"/>
  <c r="B816" s="1"/>
  <c r="H816" s="1"/>
  <c r="I816" s="1"/>
  <c r="H787"/>
  <c r="B789"/>
  <c r="B790" s="1"/>
  <c r="H790" s="1"/>
  <c r="I790" s="1"/>
  <c r="H780"/>
  <c r="C782"/>
  <c r="C783" s="1"/>
  <c r="H783" s="1"/>
  <c r="I783" s="1"/>
  <c r="B756"/>
  <c r="B757" s="1"/>
  <c r="H757" s="1"/>
  <c r="I757" s="1"/>
  <c r="H754"/>
  <c r="H761"/>
  <c r="B763"/>
  <c r="B764" s="1"/>
  <c r="H764" s="1"/>
  <c r="I764" s="1"/>
  <c r="B737"/>
  <c r="B738" s="1"/>
  <c r="H738" s="1"/>
  <c r="I738" s="1"/>
  <c r="H735"/>
  <c r="B730"/>
  <c r="B731" s="1"/>
  <c r="H731" s="1"/>
  <c r="I731" s="1"/>
  <c r="H728"/>
  <c r="B704"/>
  <c r="B705" s="1"/>
  <c r="H705" s="1"/>
  <c r="I705" s="1"/>
  <c r="H702"/>
  <c r="H709"/>
  <c r="B711"/>
  <c r="B712" s="1"/>
  <c r="H712" s="1"/>
  <c r="I712" s="1"/>
  <c r="B685"/>
  <c r="B686" s="1"/>
  <c r="H686" s="1"/>
  <c r="I686" s="1"/>
  <c r="H683"/>
  <c r="B678"/>
  <c r="B679" s="1"/>
  <c r="H679" s="1"/>
  <c r="I679" s="1"/>
  <c r="H676"/>
  <c r="H650"/>
  <c r="B652"/>
  <c r="B653" s="1"/>
  <c r="H653" s="1"/>
  <c r="I653" s="1"/>
  <c r="H660"/>
  <c r="I660" s="1"/>
  <c r="H657"/>
  <c r="B633"/>
  <c r="B634" s="1"/>
  <c r="H634" s="1"/>
  <c r="I634" s="1"/>
  <c r="H631"/>
  <c r="B626"/>
  <c r="B627" s="1"/>
  <c r="H627" s="1"/>
  <c r="I627" s="1"/>
  <c r="H624"/>
  <c r="H605"/>
  <c r="B607"/>
  <c r="B608" s="1"/>
  <c r="H608" s="1"/>
  <c r="I608" s="1"/>
  <c r="B600"/>
  <c r="B601" s="1"/>
  <c r="H601" s="1"/>
  <c r="I601" s="1"/>
  <c r="H598"/>
  <c r="B581"/>
  <c r="B582" s="1"/>
  <c r="H582" s="1"/>
  <c r="I582" s="1"/>
  <c r="B574"/>
  <c r="B575" s="1"/>
  <c r="H575" s="1"/>
  <c r="I575" s="1"/>
  <c r="H572"/>
  <c r="B548"/>
  <c r="B549" s="1"/>
  <c r="H549" s="1"/>
  <c r="I549" s="1"/>
  <c r="H546"/>
  <c r="B555"/>
  <c r="B556" s="1"/>
  <c r="H556" s="1"/>
  <c r="I556" s="1"/>
  <c r="H553"/>
  <c r="B529"/>
  <c r="B530" s="1"/>
  <c r="H530" s="1"/>
  <c r="I530" s="1"/>
  <c r="H527"/>
  <c r="B522"/>
  <c r="B523" s="1"/>
  <c r="H523" s="1"/>
  <c r="I523" s="1"/>
  <c r="H520"/>
  <c r="B496"/>
  <c r="B497" s="1"/>
  <c r="H497" s="1"/>
  <c r="I497" s="1"/>
  <c r="H494"/>
  <c r="H504"/>
  <c r="I504" s="1"/>
  <c r="H501"/>
  <c r="B470"/>
  <c r="B471" s="1"/>
  <c r="H471" s="1"/>
  <c r="I471" s="1"/>
  <c r="H468"/>
  <c r="B477"/>
  <c r="B478" s="1"/>
  <c r="H478" s="1"/>
  <c r="I478" s="1"/>
  <c r="H475"/>
  <c r="B451"/>
  <c r="B452" s="1"/>
  <c r="H452" s="1"/>
  <c r="I452" s="1"/>
  <c r="H449"/>
  <c r="B444"/>
  <c r="B445" s="1"/>
  <c r="H445" s="1"/>
  <c r="I445" s="1"/>
  <c r="H442"/>
  <c r="H423"/>
  <c r="B425"/>
  <c r="B426" s="1"/>
  <c r="H426" s="1"/>
  <c r="I426" s="1"/>
  <c r="H416"/>
  <c r="C418"/>
  <c r="C419" s="1"/>
  <c r="H419" s="1"/>
  <c r="I419" s="1"/>
  <c r="B399"/>
  <c r="B400" s="1"/>
  <c r="H400" s="1"/>
  <c r="I400" s="1"/>
  <c r="H397"/>
  <c r="B392"/>
  <c r="B393" s="1"/>
  <c r="H393" s="1"/>
  <c r="I393" s="1"/>
  <c r="H390"/>
  <c r="B373"/>
  <c r="B374" s="1"/>
  <c r="H374" s="1"/>
  <c r="I374" s="1"/>
  <c r="H371"/>
  <c r="B366"/>
  <c r="B367" s="1"/>
  <c r="H367" s="1"/>
  <c r="I367" s="1"/>
  <c r="H364"/>
  <c r="B340"/>
  <c r="B341" s="1"/>
  <c r="H341" s="1"/>
  <c r="I341" s="1"/>
  <c r="H338"/>
  <c r="B347"/>
  <c r="B348" s="1"/>
  <c r="H348" s="1"/>
  <c r="I348" s="1"/>
  <c r="H345"/>
  <c r="B314"/>
  <c r="B315" s="1"/>
  <c r="H315" s="1"/>
  <c r="I315" s="1"/>
  <c r="H312"/>
  <c r="H319"/>
  <c r="B321"/>
  <c r="B322" s="1"/>
  <c r="H322" s="1"/>
  <c r="I322" s="1"/>
  <c r="B288"/>
  <c r="B289" s="1"/>
  <c r="H289" s="1"/>
  <c r="I289" s="1"/>
  <c r="H286"/>
  <c r="H293"/>
  <c r="B295"/>
  <c r="B296" s="1"/>
  <c r="H296" s="1"/>
  <c r="I296" s="1"/>
  <c r="B269"/>
  <c r="B270" s="1"/>
  <c r="H270" s="1"/>
  <c r="I270" s="1"/>
  <c r="H267"/>
  <c r="B262"/>
  <c r="B263" s="1"/>
  <c r="H263" s="1"/>
  <c r="I263" s="1"/>
  <c r="H260"/>
  <c r="B236"/>
  <c r="B237" s="1"/>
  <c r="H237" s="1"/>
  <c r="I237" s="1"/>
  <c r="H234"/>
  <c r="H241"/>
  <c r="B243"/>
  <c r="B244" s="1"/>
  <c r="H244" s="1"/>
  <c r="I244" s="1"/>
  <c r="B210"/>
  <c r="B211" s="1"/>
  <c r="H211" s="1"/>
  <c r="I211" s="1"/>
  <c r="H208"/>
  <c r="H215"/>
  <c r="B217"/>
  <c r="B218" s="1"/>
  <c r="H218" s="1"/>
  <c r="I218" s="1"/>
  <c r="B184"/>
  <c r="B185" s="1"/>
  <c r="H185" s="1"/>
  <c r="I185" s="1"/>
  <c r="H182"/>
  <c r="H189"/>
  <c r="B191"/>
  <c r="B192" s="1"/>
  <c r="H192" s="1"/>
  <c r="I192" s="1"/>
  <c r="B165"/>
  <c r="B166" s="1"/>
  <c r="H166" s="1"/>
  <c r="I166" s="1"/>
  <c r="H163"/>
  <c r="B158"/>
  <c r="B159" s="1"/>
  <c r="H159" s="1"/>
  <c r="I159" s="1"/>
  <c r="H156"/>
  <c r="B132"/>
  <c r="B133" s="1"/>
  <c r="H133" s="1"/>
  <c r="I133" s="1"/>
  <c r="H130"/>
  <c r="H137"/>
  <c r="B139"/>
  <c r="B140" s="1"/>
  <c r="H140" s="1"/>
  <c r="I140" s="1"/>
  <c r="B87"/>
  <c r="B88" s="1"/>
  <c r="H88" s="1"/>
  <c r="I88" s="1"/>
  <c r="H85"/>
  <c r="B80"/>
  <c r="B81" s="1"/>
  <c r="H81" s="1"/>
  <c r="I81" s="1"/>
  <c r="H78"/>
  <c r="F33"/>
  <c r="F35" s="1"/>
  <c r="F36" s="1"/>
  <c r="G59"/>
  <c r="G61" s="1"/>
  <c r="G62" s="1"/>
  <c r="D59"/>
  <c r="D61" s="1"/>
  <c r="D62" s="1"/>
  <c r="B59"/>
  <c r="E59"/>
  <c r="E61" s="1"/>
  <c r="E62" s="1"/>
  <c r="F59"/>
  <c r="F61" s="1"/>
  <c r="F62" s="1"/>
  <c r="C11"/>
  <c r="C13" s="1"/>
  <c r="C14" s="1"/>
  <c r="G11"/>
  <c r="G13" s="1"/>
  <c r="G14" s="1"/>
  <c r="B11"/>
  <c r="F11"/>
  <c r="F13" s="1"/>
  <c r="F14" s="1"/>
  <c r="D11"/>
  <c r="D13" s="1"/>
  <c r="D14" s="1"/>
  <c r="E11"/>
  <c r="E13" s="1"/>
  <c r="E14" s="1"/>
  <c r="E4"/>
  <c r="E6" s="1"/>
  <c r="E7" s="1"/>
  <c r="D4"/>
  <c r="D6" s="1"/>
  <c r="D7" s="1"/>
  <c r="B4"/>
  <c r="F4"/>
  <c r="F6" s="1"/>
  <c r="F7" s="1"/>
  <c r="C4"/>
  <c r="C6" s="1"/>
  <c r="C7" s="1"/>
  <c r="G4"/>
  <c r="G6" s="1"/>
  <c r="G7" s="1"/>
  <c r="E33"/>
  <c r="E35" s="1"/>
  <c r="E36" s="1"/>
  <c r="B33"/>
  <c r="B35" s="1"/>
  <c r="B36" s="1"/>
  <c r="G33"/>
  <c r="G35" s="1"/>
  <c r="G36" s="1"/>
  <c r="D33"/>
  <c r="D35" s="1"/>
  <c r="D36" s="1"/>
  <c r="H59"/>
  <c r="B61"/>
  <c r="B62" s="1"/>
  <c r="H62" s="1"/>
  <c r="I62" s="1"/>
  <c r="H52"/>
  <c r="B54"/>
  <c r="B55" s="1"/>
  <c r="H55" s="1"/>
  <c r="I55" s="1"/>
  <c r="B28"/>
  <c r="B29" s="1"/>
  <c r="H29" s="1"/>
  <c r="I29" s="1"/>
  <c r="H26"/>
  <c r="H1073"/>
  <c r="C1075"/>
  <c r="C1076" s="1"/>
  <c r="H1076" s="1"/>
  <c r="I1076" s="1"/>
  <c r="H36" l="1"/>
  <c r="I36" s="1"/>
  <c r="H4"/>
  <c r="B6"/>
  <c r="B7" s="1"/>
  <c r="H7" s="1"/>
  <c r="I7" s="1"/>
  <c r="H11"/>
  <c r="B13"/>
  <c r="B14" s="1"/>
  <c r="H14" s="1"/>
  <c r="I14" s="1"/>
  <c r="H33"/>
  <c r="A851" l="1"/>
  <c r="B851"/>
  <c r="O69"/>
  <c r="O68"/>
  <c r="O1018" l="1"/>
  <c r="O914"/>
  <c r="O810"/>
  <c r="O706"/>
  <c r="O602"/>
  <c r="O498"/>
  <c r="O394"/>
  <c r="O290"/>
  <c r="O186"/>
  <c r="O82"/>
  <c r="O1044"/>
  <c r="O940"/>
  <c r="O836"/>
  <c r="O732"/>
  <c r="O628"/>
  <c r="O524"/>
  <c r="O420"/>
  <c r="O316"/>
  <c r="O212"/>
  <c r="O108"/>
  <c r="O56"/>
  <c r="O1070"/>
  <c r="O966"/>
  <c r="O862"/>
  <c r="O758"/>
  <c r="O654"/>
  <c r="O550"/>
  <c r="O446"/>
  <c r="O342"/>
  <c r="O238"/>
  <c r="O134"/>
  <c r="O992"/>
  <c r="O888"/>
  <c r="O784"/>
  <c r="O680"/>
  <c r="O576"/>
  <c r="O472"/>
  <c r="O368"/>
  <c r="O264"/>
  <c r="O160"/>
  <c r="O1043"/>
  <c r="O939"/>
  <c r="O835"/>
  <c r="O731"/>
  <c r="O627"/>
  <c r="O523"/>
  <c r="O419"/>
  <c r="O315"/>
  <c r="O211"/>
  <c r="O107"/>
  <c r="O55"/>
  <c r="O1069"/>
  <c r="O965"/>
  <c r="O861"/>
  <c r="O757"/>
  <c r="O653"/>
  <c r="O549"/>
  <c r="O445"/>
  <c r="O341"/>
  <c r="O237"/>
  <c r="O133"/>
  <c r="O991"/>
  <c r="O887"/>
  <c r="O783"/>
  <c r="O679"/>
  <c r="O575"/>
  <c r="O471"/>
  <c r="O367"/>
  <c r="O263"/>
  <c r="O159"/>
  <c r="O1017"/>
  <c r="O913"/>
  <c r="O809"/>
  <c r="O705"/>
  <c r="O601"/>
  <c r="O497"/>
  <c r="O393"/>
  <c r="O289"/>
  <c r="O185"/>
  <c r="O81"/>
  <c r="O1068"/>
  <c r="O964"/>
  <c r="O860"/>
  <c r="O756"/>
  <c r="O652"/>
  <c r="O548"/>
  <c r="O444"/>
  <c r="O340"/>
  <c r="O236"/>
  <c r="O132"/>
  <c r="O990"/>
  <c r="O886"/>
  <c r="O782"/>
  <c r="O678"/>
  <c r="O574"/>
  <c r="O470"/>
  <c r="O366"/>
  <c r="O262"/>
  <c r="O158"/>
  <c r="O1016"/>
  <c r="O912"/>
  <c r="O808"/>
  <c r="O704"/>
  <c r="O600"/>
  <c r="O496"/>
  <c r="O392"/>
  <c r="O288"/>
  <c r="O184"/>
  <c r="O80"/>
  <c r="O1042"/>
  <c r="O938"/>
  <c r="O834"/>
  <c r="O730"/>
  <c r="O626"/>
  <c r="O522"/>
  <c r="O418"/>
  <c r="O314"/>
  <c r="O210"/>
  <c r="O106"/>
  <c r="O54"/>
  <c r="O993"/>
  <c r="O889"/>
  <c r="O785"/>
  <c r="O681"/>
  <c r="O577"/>
  <c r="O473"/>
  <c r="O369"/>
  <c r="O265"/>
  <c r="O161"/>
  <c r="O1019"/>
  <c r="O915"/>
  <c r="O811"/>
  <c r="O707"/>
  <c r="O603"/>
  <c r="O499"/>
  <c r="O395"/>
  <c r="O291"/>
  <c r="O187"/>
  <c r="O83"/>
  <c r="O1045"/>
  <c r="O941"/>
  <c r="O837"/>
  <c r="O733"/>
  <c r="O629"/>
  <c r="O525"/>
  <c r="O421"/>
  <c r="O317"/>
  <c r="O213"/>
  <c r="O109"/>
  <c r="O57"/>
  <c r="O1071"/>
  <c r="O967"/>
  <c r="O863"/>
  <c r="O759"/>
  <c r="O655"/>
  <c r="O551"/>
  <c r="O447"/>
  <c r="O343"/>
  <c r="O239"/>
  <c r="O135"/>
  <c r="O1041"/>
  <c r="O989"/>
  <c r="O937"/>
  <c r="O885"/>
  <c r="O833"/>
  <c r="O781"/>
  <c r="O729"/>
  <c r="O677"/>
  <c r="O625"/>
  <c r="O573"/>
  <c r="O521"/>
  <c r="O469"/>
  <c r="O417"/>
  <c r="O365"/>
  <c r="O313"/>
  <c r="O261"/>
  <c r="O209"/>
  <c r="O157"/>
  <c r="O105"/>
  <c r="O1067"/>
  <c r="O1015"/>
  <c r="O963"/>
  <c r="O911"/>
  <c r="O859"/>
  <c r="O807"/>
  <c r="O755"/>
  <c r="O703"/>
  <c r="O651"/>
  <c r="O599"/>
  <c r="O547"/>
  <c r="O495"/>
  <c r="O443"/>
  <c r="O391"/>
  <c r="O339"/>
  <c r="O287"/>
  <c r="O235"/>
  <c r="O183"/>
  <c r="O131"/>
  <c r="O79"/>
  <c r="O53"/>
  <c r="O1014"/>
  <c r="O910"/>
  <c r="O806"/>
  <c r="O702"/>
  <c r="O598"/>
  <c r="O494"/>
  <c r="O390"/>
  <c r="O286"/>
  <c r="O182"/>
  <c r="O78"/>
  <c r="O988"/>
  <c r="O884"/>
  <c r="O780"/>
  <c r="O676"/>
  <c r="O572"/>
  <c r="O468"/>
  <c r="O364"/>
  <c r="O260"/>
  <c r="O156"/>
  <c r="O1066"/>
  <c r="O962"/>
  <c r="O858"/>
  <c r="O754"/>
  <c r="O650"/>
  <c r="O546"/>
  <c r="O442"/>
  <c r="O338"/>
  <c r="O234"/>
  <c r="O130"/>
  <c r="O1040"/>
  <c r="O936"/>
  <c r="O832"/>
  <c r="O728"/>
  <c r="O624"/>
  <c r="O520"/>
  <c r="O416"/>
  <c r="O312"/>
  <c r="O208"/>
  <c r="O104"/>
  <c r="O52"/>
  <c r="O45"/>
  <c r="O1065" l="1"/>
  <c r="O1039"/>
  <c r="O1013"/>
  <c r="O987"/>
  <c r="O961"/>
  <c r="O935"/>
  <c r="O909"/>
  <c r="O883"/>
  <c r="O857"/>
  <c r="O831"/>
  <c r="O805"/>
  <c r="O779"/>
  <c r="O753"/>
  <c r="O727"/>
  <c r="O701"/>
  <c r="O675"/>
  <c r="O649"/>
  <c r="O623"/>
  <c r="O597"/>
  <c r="O571"/>
  <c r="O545"/>
  <c r="O519"/>
  <c r="O493"/>
  <c r="O467"/>
  <c r="O441"/>
  <c r="O415"/>
  <c r="O389"/>
  <c r="O363"/>
  <c r="O337"/>
  <c r="O311"/>
  <c r="O285"/>
  <c r="O259"/>
  <c r="O233"/>
  <c r="O207"/>
  <c r="O181"/>
  <c r="O155"/>
  <c r="O129"/>
  <c r="O103"/>
  <c r="O77"/>
  <c r="O51"/>
  <c r="O1064"/>
  <c r="O960"/>
  <c r="O856"/>
  <c r="O752"/>
  <c r="O648"/>
  <c r="O544"/>
  <c r="O440"/>
  <c r="O336"/>
  <c r="O232"/>
  <c r="O128"/>
  <c r="O986"/>
  <c r="O882"/>
  <c r="O778"/>
  <c r="O674"/>
  <c r="O570"/>
  <c r="O466"/>
  <c r="O362"/>
  <c r="O258"/>
  <c r="O154"/>
  <c r="O1012"/>
  <c r="O908"/>
  <c r="O804"/>
  <c r="O700"/>
  <c r="O596"/>
  <c r="O492"/>
  <c r="O388"/>
  <c r="O284"/>
  <c r="O180"/>
  <c r="O76"/>
  <c r="O1038"/>
  <c r="O934"/>
  <c r="O830"/>
  <c r="O726"/>
  <c r="O622"/>
  <c r="O518"/>
  <c r="O414"/>
  <c r="O310"/>
  <c r="O206"/>
  <c r="O102"/>
  <c r="O50"/>
  <c r="B1033" l="1"/>
  <c r="A1033"/>
  <c r="B1007"/>
  <c r="A1007"/>
  <c r="B981"/>
  <c r="A981"/>
  <c r="B955"/>
  <c r="A955"/>
  <c r="B929"/>
  <c r="A929"/>
  <c r="B903"/>
  <c r="A903"/>
  <c r="B877"/>
  <c r="A877"/>
  <c r="B825"/>
  <c r="A825"/>
  <c r="B799"/>
  <c r="A799"/>
  <c r="B773"/>
  <c r="A773"/>
  <c r="B747"/>
  <c r="A747"/>
  <c r="B721"/>
  <c r="A721"/>
  <c r="B695"/>
  <c r="A695"/>
  <c r="B669"/>
  <c r="A669"/>
  <c r="B643"/>
  <c r="A643"/>
  <c r="B617"/>
  <c r="A617"/>
  <c r="B591"/>
  <c r="A591"/>
  <c r="B565"/>
  <c r="A565"/>
  <c r="B539"/>
  <c r="A539"/>
  <c r="B513"/>
  <c r="A513"/>
  <c r="B487"/>
  <c r="A487"/>
  <c r="B461"/>
  <c r="A461"/>
  <c r="B435"/>
  <c r="A435"/>
  <c r="B409"/>
  <c r="A409"/>
  <c r="B383"/>
  <c r="A383"/>
  <c r="B357"/>
  <c r="A357"/>
  <c r="B331"/>
  <c r="A331"/>
  <c r="B305"/>
  <c r="A305"/>
  <c r="B279"/>
  <c r="A279"/>
  <c r="B253"/>
  <c r="A253"/>
  <c r="B227"/>
  <c r="A227"/>
  <c r="B201"/>
  <c r="A201"/>
  <c r="B175"/>
  <c r="A175"/>
  <c r="B149"/>
  <c r="A149"/>
  <c r="B123"/>
  <c r="A123"/>
  <c r="B97"/>
  <c r="A97"/>
  <c r="B71"/>
  <c r="A71"/>
  <c r="B45"/>
  <c r="A45"/>
  <c r="B19"/>
  <c r="A19"/>
  <c r="A1"/>
  <c r="M3" l="1"/>
  <c r="B1068" l="1"/>
  <c r="B1069" s="1"/>
  <c r="H1069" s="1"/>
  <c r="I1069" s="1"/>
  <c r="H1066"/>
</calcChain>
</file>

<file path=xl/sharedStrings.xml><?xml version="1.0" encoding="utf-8"?>
<sst xmlns="http://schemas.openxmlformats.org/spreadsheetml/2006/main" count="1229" uniqueCount="81">
  <si>
    <t>X</t>
  </si>
  <si>
    <t>N</t>
  </si>
  <si>
    <t>Заполните только желтые поля!!!</t>
  </si>
  <si>
    <t>Образец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</si>
  <si>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</si>
  <si>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</si>
  <si>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</si>
  <si>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</si>
  <si>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</si>
  <si>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</si>
  <si>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</si>
  <si>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</si>
  <si>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</si>
  <si>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</si>
  <si>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</si>
  <si>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</si>
  <si>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</si>
  <si>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</si>
  <si>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</si>
  <si>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</si>
  <si>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</si>
  <si>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</si>
  <si>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</si>
  <si>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</si>
  <si>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</si>
  <si>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</si>
  <si>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</si>
  <si>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</si>
  <si>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</si>
  <si>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</si>
  <si>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</si>
  <si>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</si>
  <si>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</si>
  <si>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</si>
  <si>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</si>
  <si>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</si>
  <si>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</si>
  <si>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</si>
  <si>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</si>
  <si>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</si>
  <si>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</si>
  <si>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</si>
  <si>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</si>
  <si>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</si>
  <si>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</si>
  <si>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</si>
  <si>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</si>
  <si>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</si>
  <si>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</si>
  <si>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</si>
  <si>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</si>
  <si>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</si>
  <si>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>10 серий по &lt;7 бросков монеты</t>
  </si>
  <si>
    <t>Серия завершается, если выпал "орел" или,</t>
  </si>
  <si>
    <t>если выпали только решки, после 6-го броска.</t>
  </si>
  <si>
    <t>K - кол-во бросков серии.</t>
  </si>
  <si>
    <t>X=60/K</t>
  </si>
  <si>
    <t>K</t>
  </si>
  <si>
    <t>Номер серии</t>
  </si>
  <si>
    <t>ki</t>
  </si>
  <si>
    <t>n(K=ki)</t>
  </si>
  <si>
    <t>n'i</t>
  </si>
  <si>
    <t>pi</t>
  </si>
  <si>
    <t>(ni-n'i)^2</t>
  </si>
  <si>
    <t>(ni-n'i)^2/n'i</t>
  </si>
  <si>
    <t>pi[равном]</t>
  </si>
  <si>
    <t>(9;11)</t>
  </si>
  <si>
    <t>(11;13)</t>
  </si>
  <si>
    <t>(13;17)</t>
  </si>
  <si>
    <t>(17;23)</t>
  </si>
  <si>
    <t>(23;37)</t>
  </si>
  <si>
    <t>(37;83)</t>
  </si>
  <si>
    <t>диапазон для равном.распр.</t>
  </si>
  <si>
    <t>n'i[равном]</t>
  </si>
  <si>
    <t>уровень значимости</t>
  </si>
  <si>
    <t>Значение хи-квадрат</t>
  </si>
  <si>
    <t>Уровень значимости</t>
  </si>
  <si>
    <t>Для гипотезы о равномерном распределении</t>
  </si>
  <si>
    <t>1 - начал лаб., 0 не начал</t>
  </si>
  <si>
    <t>Начал</t>
  </si>
  <si>
    <t>Обработал</t>
  </si>
</sst>
</file>

<file path=xl/styles.xml><?xml version="1.0" encoding="utf-8"?>
<styleSheet xmlns="http://schemas.openxmlformats.org/spreadsheetml/2006/main">
  <fonts count="15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1"/>
    </font>
    <font>
      <i/>
      <sz val="10"/>
      <name val="Arial"/>
      <family val="2"/>
      <charset val="204"/>
    </font>
    <font>
      <sz val="12"/>
      <name val="Arial"/>
      <family val="2"/>
      <charset val="1"/>
    </font>
    <font>
      <b/>
      <sz val="12"/>
      <color rgb="FF777777"/>
      <name val="Verdana"/>
      <family val="2"/>
      <charset val="204"/>
    </font>
    <font>
      <b/>
      <sz val="12"/>
      <color rgb="FF000000"/>
      <name val="Verdana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3" xfId="0" applyNumberFormat="1" applyFont="1" applyBorder="1"/>
    <xf numFmtId="0" fontId="0" fillId="0" borderId="3" xfId="0" applyFont="1" applyBorder="1"/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right"/>
    </xf>
    <xf numFmtId="1" fontId="1" fillId="0" borderId="1" xfId="0" applyNumberFormat="1" applyFont="1" applyBorder="1"/>
    <xf numFmtId="0" fontId="0" fillId="0" borderId="0" xfId="0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1" applyAlignment="1" applyProtection="1">
      <alignment wrapText="1"/>
    </xf>
    <xf numFmtId="0" fontId="1" fillId="0" borderId="11" xfId="0" applyFont="1" applyBorder="1"/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0" xfId="0" applyFont="1" applyBorder="1"/>
    <xf numFmtId="1" fontId="9" fillId="0" borderId="8" xfId="0" applyNumberFormat="1" applyFont="1" applyFill="1" applyBorder="1" applyAlignment="1">
      <alignment horizontal="center"/>
    </xf>
    <xf numFmtId="1" fontId="0" fillId="0" borderId="0" xfId="0" applyNumberFormat="1"/>
    <xf numFmtId="0" fontId="5" fillId="0" borderId="5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3" xfId="0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87"/>
  <sheetViews>
    <sheetView tabSelected="1" topLeftCell="A1056" workbookViewId="0">
      <selection activeCell="O1068" sqref="O1068"/>
    </sheetView>
  </sheetViews>
  <sheetFormatPr defaultRowHeight="15"/>
  <cols>
    <col min="1" max="1" width="36.28515625" customWidth="1"/>
    <col min="2" max="7" width="6.7109375" customWidth="1"/>
    <col min="8" max="8" width="6.42578125" customWidth="1"/>
    <col min="9" max="9" width="11.5703125" customWidth="1"/>
    <col min="10" max="12" width="6.7109375" customWidth="1"/>
    <col min="13" max="13" width="5" customWidth="1"/>
    <col min="14" max="14" width="4.7109375" customWidth="1"/>
    <col min="15" max="15" width="58.5703125" style="60" customWidth="1"/>
  </cols>
  <sheetData>
    <row r="1" spans="1:15" ht="18.75">
      <c r="A1" s="3" t="str">
        <f>'Название и список группы'!A1</f>
        <v>ИВТ19-3</v>
      </c>
      <c r="B1" s="57"/>
      <c r="C1" s="57"/>
      <c r="D1" s="57"/>
      <c r="E1" s="57"/>
      <c r="F1" s="57"/>
      <c r="G1" s="57"/>
      <c r="H1" s="13"/>
      <c r="I1" s="13"/>
      <c r="J1" s="13"/>
      <c r="K1" s="15"/>
      <c r="L1" s="13"/>
      <c r="M1" s="1"/>
      <c r="N1" s="1"/>
    </row>
    <row r="2" spans="1:15" ht="18">
      <c r="A2" s="19" t="s">
        <v>59</v>
      </c>
      <c r="B2" s="16">
        <v>10</v>
      </c>
      <c r="C2" s="16">
        <v>12</v>
      </c>
      <c r="D2" s="16">
        <v>15</v>
      </c>
      <c r="E2" s="16">
        <v>20</v>
      </c>
      <c r="F2" s="16">
        <v>30</v>
      </c>
      <c r="G2" s="16">
        <v>60</v>
      </c>
      <c r="H2" s="24"/>
      <c r="I2" s="18"/>
      <c r="J2" s="17"/>
      <c r="K2" s="17"/>
      <c r="L2" s="17"/>
      <c r="M2" s="2" t="s">
        <v>1</v>
      </c>
      <c r="N2" s="1"/>
      <c r="O2" s="61" t="s">
        <v>52</v>
      </c>
    </row>
    <row r="3" spans="1:15" ht="18">
      <c r="A3" s="19" t="s">
        <v>62</v>
      </c>
      <c r="B3" s="25">
        <f>1/32</f>
        <v>3.125E-2</v>
      </c>
      <c r="C3" s="25">
        <f>1/32</f>
        <v>3.125E-2</v>
      </c>
      <c r="D3" s="25">
        <f>1/16</f>
        <v>6.25E-2</v>
      </c>
      <c r="E3" s="25">
        <f>1/8</f>
        <v>0.125</v>
      </c>
      <c r="F3" s="25">
        <f>1/4</f>
        <v>0.25</v>
      </c>
      <c r="G3" s="25">
        <f>1/2</f>
        <v>0.5</v>
      </c>
      <c r="H3" s="24">
        <f t="shared" ref="H3" si="0">SUM(B3:G3)</f>
        <v>1</v>
      </c>
      <c r="I3" s="18"/>
      <c r="J3" s="17"/>
      <c r="K3" s="17"/>
      <c r="L3" s="17"/>
      <c r="M3" s="10">
        <f>SUM(M21,M47,M73,M99,M125,M151,M177,M203,M229,M255,M281,M307,M333,M359,M385,M411,M437,M463,M489,M515,M541,M567,M593,M619)+SUM(M645,M671,M697,M723,M749,M775,M801,M827,M853,M879,M905,M931,M957,M983,M1009,M1035)</f>
        <v>4.0000000000000002E-4</v>
      </c>
      <c r="N3" s="1"/>
      <c r="O3" s="60" t="s">
        <v>53</v>
      </c>
    </row>
    <row r="4" spans="1:15" ht="18.75" thickBot="1">
      <c r="A4" s="19" t="s">
        <v>61</v>
      </c>
      <c r="B4" s="29">
        <f>IF($H5&lt;1,13,B3*$H5)</f>
        <v>13</v>
      </c>
      <c r="C4" s="29">
        <f t="shared" ref="C4:G4" si="1">IF($H5&lt;1,13,C3*$H5)</f>
        <v>13</v>
      </c>
      <c r="D4" s="29">
        <f t="shared" si="1"/>
        <v>13</v>
      </c>
      <c r="E4" s="29">
        <f t="shared" si="1"/>
        <v>13</v>
      </c>
      <c r="F4" s="29">
        <f t="shared" si="1"/>
        <v>13</v>
      </c>
      <c r="G4" s="29">
        <f t="shared" si="1"/>
        <v>13</v>
      </c>
      <c r="H4" s="24">
        <f>SUM(B4:G4)</f>
        <v>78</v>
      </c>
      <c r="I4" s="18"/>
      <c r="J4" s="17"/>
      <c r="K4" s="17"/>
      <c r="L4" s="17"/>
      <c r="M4" s="1"/>
      <c r="N4" s="1"/>
      <c r="O4" s="60" t="s">
        <v>54</v>
      </c>
    </row>
    <row r="5" spans="1:15" ht="18.75" thickBot="1">
      <c r="A5" s="28" t="s">
        <v>60</v>
      </c>
      <c r="B5" s="52">
        <f>SUM(B27,B53,B79,B105,B131,B157,B183,B209,B235,B261,B287,B313,B339,B365,B391,B417,B443,B469,B495,B521,B547,B573,B599,B625,B651,B677,B703,B729,B755,B781,B807,B833,B859,B885,B911,B937,B63,B989,B1015,B1041)</f>
        <v>0</v>
      </c>
      <c r="C5" s="52">
        <f t="shared" ref="C5:G5" si="2">SUM(C27,C53,C79,C105,C131,C157,C183,C209,C235,C261,C287,C313,C339,C365,C391,C417,C443,C469,C495,C521,C547,C573,C599,C625,C651,C677,C703,C729,C755,C781,C807,C833,C859,C885,C911,C937,C63,C989,C1015,C1041)</f>
        <v>0</v>
      </c>
      <c r="D5" s="52">
        <f t="shared" si="2"/>
        <v>0</v>
      </c>
      <c r="E5" s="52">
        <f t="shared" si="2"/>
        <v>0</v>
      </c>
      <c r="F5" s="52">
        <f t="shared" si="2"/>
        <v>0</v>
      </c>
      <c r="G5" s="52">
        <f t="shared" si="2"/>
        <v>0</v>
      </c>
      <c r="H5" s="18">
        <f>SUM(B5:G5)</f>
        <v>0</v>
      </c>
      <c r="I5" s="18"/>
      <c r="J5" s="17"/>
      <c r="K5" s="17"/>
      <c r="L5" s="17"/>
      <c r="M5" s="1"/>
      <c r="N5" s="1"/>
      <c r="O5" s="60" t="s">
        <v>55</v>
      </c>
    </row>
    <row r="6" spans="1:15" ht="26.25">
      <c r="A6" s="19" t="s">
        <v>63</v>
      </c>
      <c r="B6" s="30">
        <f>(B5-B4)*(B5-B4)</f>
        <v>169</v>
      </c>
      <c r="C6" s="30">
        <f t="shared" ref="C6" si="3">(C5-C4)*(C5-C4)</f>
        <v>169</v>
      </c>
      <c r="D6" s="30">
        <f t="shared" ref="D6" si="4">(D5-D4)*(D5-D4)</f>
        <v>169</v>
      </c>
      <c r="E6" s="30">
        <f t="shared" ref="E6" si="5">(E5-E4)*(E5-E4)</f>
        <v>169</v>
      </c>
      <c r="F6" s="30">
        <f t="shared" ref="F6" si="6">(F5-F4)*(F5-F4)</f>
        <v>169</v>
      </c>
      <c r="G6" s="30">
        <f t="shared" ref="G6" si="7">(G5-G4)*(G5-G4)</f>
        <v>169</v>
      </c>
      <c r="H6" s="24"/>
      <c r="I6" s="32" t="s">
        <v>74</v>
      </c>
      <c r="J6" s="17"/>
      <c r="K6" s="17"/>
      <c r="L6" s="17"/>
      <c r="M6" s="1"/>
      <c r="N6" s="1"/>
      <c r="O6" s="60" t="s">
        <v>56</v>
      </c>
    </row>
    <row r="7" spans="1:15" ht="18.75" thickBot="1">
      <c r="A7" s="19" t="s">
        <v>64</v>
      </c>
      <c r="B7" s="25">
        <f>B6/B4</f>
        <v>13</v>
      </c>
      <c r="C7" s="25">
        <f t="shared" ref="C7" si="8">C6/C4</f>
        <v>13</v>
      </c>
      <c r="D7" s="25">
        <f t="shared" ref="D7" si="9">D6/D4</f>
        <v>13</v>
      </c>
      <c r="E7" s="25">
        <f t="shared" ref="E7" si="10">E6/E4</f>
        <v>13</v>
      </c>
      <c r="F7" s="25">
        <f t="shared" ref="F7" si="11">F6/F4</f>
        <v>13</v>
      </c>
      <c r="G7" s="25">
        <f t="shared" ref="G7" si="12">G6/G4</f>
        <v>13</v>
      </c>
      <c r="H7" s="46">
        <f t="shared" ref="H7" si="13">SUM(B7:G7)</f>
        <v>78</v>
      </c>
      <c r="I7" s="31">
        <f>CHIDIST(H7,1)</f>
        <v>1.0304055432977745E-18</v>
      </c>
      <c r="J7" s="17"/>
      <c r="K7" s="17"/>
      <c r="L7" s="17"/>
      <c r="M7" s="1"/>
      <c r="N7" s="1"/>
    </row>
    <row r="8" spans="1:15" ht="18">
      <c r="A8" s="53" t="s">
        <v>77</v>
      </c>
      <c r="B8" s="54"/>
      <c r="C8" s="54"/>
      <c r="D8" s="54"/>
      <c r="E8" s="54"/>
      <c r="F8" s="54"/>
      <c r="G8" s="55"/>
      <c r="H8" s="24"/>
      <c r="I8" s="18"/>
      <c r="J8" s="17"/>
      <c r="K8" s="17"/>
      <c r="L8" s="17"/>
      <c r="M8" s="1"/>
      <c r="N8" s="1"/>
    </row>
    <row r="9" spans="1:15" ht="18">
      <c r="A9" s="19" t="s">
        <v>72</v>
      </c>
      <c r="B9" s="26" t="s">
        <v>66</v>
      </c>
      <c r="C9" s="26" t="s">
        <v>67</v>
      </c>
      <c r="D9" s="26" t="s">
        <v>68</v>
      </c>
      <c r="E9" s="26" t="s">
        <v>69</v>
      </c>
      <c r="F9" s="26" t="s">
        <v>70</v>
      </c>
      <c r="G9" s="26" t="s">
        <v>71</v>
      </c>
      <c r="H9" s="24"/>
      <c r="I9" s="17"/>
      <c r="J9" s="17"/>
      <c r="K9" s="17"/>
      <c r="L9" s="17"/>
      <c r="M9" s="1"/>
      <c r="N9" s="1"/>
    </row>
    <row r="10" spans="1:15" ht="18">
      <c r="A10" s="19" t="s">
        <v>65</v>
      </c>
      <c r="B10" s="25">
        <f>2/74</f>
        <v>2.7027027027027029E-2</v>
      </c>
      <c r="C10" s="25">
        <f t="shared" ref="C10" si="14">2/74</f>
        <v>2.7027027027027029E-2</v>
      </c>
      <c r="D10" s="25">
        <f>4/74</f>
        <v>5.4054054054054057E-2</v>
      </c>
      <c r="E10" s="25">
        <f>6/74</f>
        <v>8.1081081081081086E-2</v>
      </c>
      <c r="F10" s="25">
        <f>14/74</f>
        <v>0.1891891891891892</v>
      </c>
      <c r="G10" s="25">
        <f>46/74</f>
        <v>0.6216216216216216</v>
      </c>
      <c r="H10" s="24">
        <f t="shared" ref="H10:H11" si="15">SUM(B10:G10)</f>
        <v>1</v>
      </c>
      <c r="I10" s="17"/>
      <c r="J10" s="17"/>
      <c r="K10" s="17"/>
      <c r="L10" s="17"/>
      <c r="M10" s="1"/>
      <c r="N10" s="1"/>
      <c r="O10" s="62"/>
    </row>
    <row r="11" spans="1:15" ht="18.75" thickBot="1">
      <c r="A11" s="19" t="s">
        <v>73</v>
      </c>
      <c r="B11" s="29">
        <f>IF($H12&lt;1,13,B10*$H12)</f>
        <v>13</v>
      </c>
      <c r="C11" s="29">
        <f t="shared" ref="C11:G11" si="16">IF($H12&lt;1,13,C10*$H12)</f>
        <v>13</v>
      </c>
      <c r="D11" s="29">
        <f t="shared" si="16"/>
        <v>13</v>
      </c>
      <c r="E11" s="29">
        <f t="shared" si="16"/>
        <v>13</v>
      </c>
      <c r="F11" s="29">
        <f t="shared" si="16"/>
        <v>13</v>
      </c>
      <c r="G11" s="29">
        <f t="shared" si="16"/>
        <v>13</v>
      </c>
      <c r="H11" s="24">
        <f t="shared" si="15"/>
        <v>78</v>
      </c>
      <c r="I11" s="17"/>
      <c r="J11" s="17"/>
      <c r="K11" s="17"/>
      <c r="L11" s="17"/>
      <c r="M11" s="1"/>
      <c r="N11" s="1"/>
      <c r="O11" s="63"/>
    </row>
    <row r="12" spans="1:15" ht="19.5" thickTop="1" thickBot="1">
      <c r="A12" s="28" t="s">
        <v>60</v>
      </c>
      <c r="B12" s="40">
        <f>B5</f>
        <v>0</v>
      </c>
      <c r="C12" s="41">
        <f t="shared" ref="C12:G12" si="17">C5</f>
        <v>0</v>
      </c>
      <c r="D12" s="41">
        <f t="shared" si="17"/>
        <v>0</v>
      </c>
      <c r="E12" s="41">
        <f t="shared" si="17"/>
        <v>0</v>
      </c>
      <c r="F12" s="41">
        <f t="shared" si="17"/>
        <v>0</v>
      </c>
      <c r="G12" s="42">
        <f t="shared" si="17"/>
        <v>0</v>
      </c>
      <c r="H12" s="18">
        <f>SUM(B12:G12)</f>
        <v>0</v>
      </c>
      <c r="I12" s="17"/>
      <c r="J12" s="17"/>
      <c r="K12" s="17"/>
      <c r="L12" s="17"/>
      <c r="M12" s="1"/>
      <c r="N12" s="1"/>
    </row>
    <row r="13" spans="1:15" ht="27" thickTop="1">
      <c r="A13" s="19" t="s">
        <v>63</v>
      </c>
      <c r="B13" s="30">
        <f>(B12-B11)*(B12-B11)</f>
        <v>169</v>
      </c>
      <c r="C13" s="30">
        <f t="shared" ref="C13" si="18">(C12-C11)*(C12-C11)</f>
        <v>169</v>
      </c>
      <c r="D13" s="30">
        <f t="shared" ref="D13" si="19">(D12-D11)*(D12-D11)</f>
        <v>169</v>
      </c>
      <c r="E13" s="30">
        <f t="shared" ref="E13" si="20">(E12-E11)*(E12-E11)</f>
        <v>169</v>
      </c>
      <c r="F13" s="30">
        <f t="shared" ref="F13" si="21">(F12-F11)*(F12-F11)</f>
        <v>169</v>
      </c>
      <c r="G13" s="30">
        <f t="shared" ref="G13" si="22">(G12-G11)*(G12-G11)</f>
        <v>169</v>
      </c>
      <c r="H13" s="24"/>
      <c r="I13" s="32" t="s">
        <v>74</v>
      </c>
      <c r="J13" s="14"/>
      <c r="K13" s="14"/>
      <c r="L13" s="14"/>
      <c r="M13" s="1"/>
      <c r="N13" s="1"/>
    </row>
    <row r="14" spans="1:15" ht="18.75" thickBot="1">
      <c r="A14" s="19" t="s">
        <v>64</v>
      </c>
      <c r="B14" s="25">
        <f>B13/B11</f>
        <v>13</v>
      </c>
      <c r="C14" s="25">
        <f t="shared" ref="C14" si="23">C13/C11</f>
        <v>13</v>
      </c>
      <c r="D14" s="25">
        <f t="shared" ref="D14" si="24">D13/D11</f>
        <v>13</v>
      </c>
      <c r="E14" s="25">
        <f t="shared" ref="E14" si="25">E13/E11</f>
        <v>13</v>
      </c>
      <c r="F14" s="25">
        <f t="shared" ref="F14" si="26">F13/F11</f>
        <v>13</v>
      </c>
      <c r="G14" s="25">
        <f t="shared" ref="G14" si="27">G13/G11</f>
        <v>13</v>
      </c>
      <c r="H14" s="46">
        <f t="shared" ref="H14" si="28">SUM(B14:G14)</f>
        <v>78</v>
      </c>
      <c r="I14" s="31">
        <f>CHIDIST(H14,1)</f>
        <v>1.0304055432977745E-18</v>
      </c>
      <c r="J14" s="14"/>
      <c r="K14" s="14"/>
      <c r="L14" s="14"/>
      <c r="M14" s="1"/>
      <c r="N14" s="1"/>
    </row>
    <row r="15" spans="1:15" ht="18.75" thickBo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"/>
      <c r="N15" s="1"/>
    </row>
    <row r="16" spans="1:15" ht="18">
      <c r="A16" s="1" t="s">
        <v>75</v>
      </c>
      <c r="B16" s="34">
        <v>0</v>
      </c>
      <c r="C16" s="35">
        <v>0.1</v>
      </c>
      <c r="D16" s="35">
        <v>0.5</v>
      </c>
      <c r="E16" s="35">
        <v>1</v>
      </c>
      <c r="F16" s="35">
        <v>2.5</v>
      </c>
      <c r="G16" s="36">
        <v>5</v>
      </c>
      <c r="H16" s="14"/>
      <c r="I16" s="14"/>
      <c r="J16" s="14"/>
      <c r="K16" s="14"/>
      <c r="L16" s="14"/>
      <c r="M16" s="1"/>
      <c r="N16" s="1"/>
    </row>
    <row r="17" spans="1:15" ht="18.75" thickBot="1">
      <c r="A17" s="1" t="s">
        <v>76</v>
      </c>
      <c r="B17" s="37">
        <f>CHIDIST(B16,1)</f>
        <v>1</v>
      </c>
      <c r="C17" s="38">
        <f t="shared" ref="C17" si="29">CHIDIST(C16,1)</f>
        <v>0.75182963429462546</v>
      </c>
      <c r="D17" s="38">
        <f t="shared" ref="D17" si="30">CHIDIST(D16,1)</f>
        <v>0.4795001239653619</v>
      </c>
      <c r="E17" s="38">
        <f t="shared" ref="E17" si="31">CHIDIST(E16,1)</f>
        <v>0.31731081309762943</v>
      </c>
      <c r="F17" s="38">
        <f t="shared" ref="F17" si="32">CHIDIST(F16,1)</f>
        <v>0.11384633491240598</v>
      </c>
      <c r="G17" s="39">
        <f t="shared" ref="G17" si="33">CHIDIST(G16,1)</f>
        <v>2.5347320288920873E-2</v>
      </c>
      <c r="H17" s="14"/>
      <c r="I17" s="14"/>
      <c r="J17" s="14"/>
      <c r="K17" s="14"/>
      <c r="L17" s="14"/>
      <c r="M17" s="1"/>
      <c r="N17" s="1"/>
    </row>
    <row r="18" spans="1:15" ht="18.75">
      <c r="A18" s="3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ht="19.5" thickBot="1">
      <c r="A19" s="7" t="str">
        <f>'Название и список группы'!A2</f>
        <v>Ахаррам</v>
      </c>
      <c r="B19" s="56" t="str">
        <f>'Название и список группы'!B2</f>
        <v>Юнесс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1"/>
      <c r="O19" s="60" t="s">
        <v>2</v>
      </c>
    </row>
    <row r="20" spans="1:15" ht="18.75" thickTop="1">
      <c r="A20" s="19" t="s">
        <v>58</v>
      </c>
      <c r="B20" s="20">
        <v>1</v>
      </c>
      <c r="C20" s="20">
        <v>2</v>
      </c>
      <c r="D20" s="21">
        <v>3</v>
      </c>
      <c r="E20" s="21">
        <v>4</v>
      </c>
      <c r="F20" s="21">
        <v>5</v>
      </c>
      <c r="G20" s="21">
        <v>6</v>
      </c>
      <c r="H20" s="21">
        <v>7</v>
      </c>
      <c r="I20" s="21">
        <v>8</v>
      </c>
      <c r="J20" s="21">
        <v>9</v>
      </c>
      <c r="K20" s="21">
        <v>10</v>
      </c>
      <c r="L20" s="18"/>
      <c r="M20" s="58" t="s">
        <v>1</v>
      </c>
      <c r="N20" s="1"/>
      <c r="O20" s="61" t="str">
        <f>O$2</f>
        <v>10 серий по &lt;7 бросков монеты</v>
      </c>
    </row>
    <row r="21" spans="1:15" ht="18.75" thickBot="1">
      <c r="A21" s="19" t="s">
        <v>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18"/>
      <c r="M21" s="59">
        <f>IF(H27=10,1,10^(-5))</f>
        <v>1.0000000000000001E-5</v>
      </c>
      <c r="N21" s="1"/>
      <c r="O21" s="64" t="str">
        <f>O$3</f>
        <v>Серия завершается, если выпал "орел" или,</v>
      </c>
    </row>
    <row r="22" spans="1:15" ht="18.75" thickTop="1">
      <c r="A22" s="19" t="s">
        <v>57</v>
      </c>
      <c r="B22" s="16">
        <f>IF(B21=0,0,60/B21)</f>
        <v>0</v>
      </c>
      <c r="C22" s="16">
        <f t="shared" ref="C22" si="34">IF(C21=0,0,60/C21)</f>
        <v>0</v>
      </c>
      <c r="D22" s="16">
        <f t="shared" ref="D22" si="35">IF(D21=0,0,60/D21)</f>
        <v>0</v>
      </c>
      <c r="E22" s="16">
        <f t="shared" ref="E22" si="36">IF(E21=0,0,60/E21)</f>
        <v>0</v>
      </c>
      <c r="F22" s="16">
        <f t="shared" ref="F22" si="37">IF(F21=0,0,60/F21)</f>
        <v>0</v>
      </c>
      <c r="G22" s="16">
        <f t="shared" ref="G22" si="38">IF(G21=0,0,60/G21)</f>
        <v>0</v>
      </c>
      <c r="H22" s="16">
        <f t="shared" ref="H22" si="39">IF(H21=0,0,60/H21)</f>
        <v>0</v>
      </c>
      <c r="I22" s="16">
        <f t="shared" ref="I22" si="40">IF(I21=0,0,60/I21)</f>
        <v>0</v>
      </c>
      <c r="J22" s="16">
        <f t="shared" ref="J22" si="41">IF(J21=0,0,60/J21)</f>
        <v>0</v>
      </c>
      <c r="K22" s="16">
        <f t="shared" ref="K22:L22" si="42">IF(K21=0,0,60/K21)</f>
        <v>0</v>
      </c>
      <c r="L22" s="24"/>
      <c r="M22" s="1"/>
      <c r="N22" s="1"/>
      <c r="O22" s="64" t="str">
        <f>O$4</f>
        <v>если выпали только решки, после 6-го броска.</v>
      </c>
    </row>
    <row r="23" spans="1:15" ht="18">
      <c r="A23" s="49" t="s">
        <v>78</v>
      </c>
      <c r="B23" s="50">
        <f>IF(SUM(B21:L21)&gt;0,1,10^(-5))</f>
        <v>1.0000000000000001E-5</v>
      </c>
      <c r="C23" s="22"/>
      <c r="D23" s="22"/>
      <c r="E23" s="22"/>
      <c r="F23" s="22"/>
      <c r="G23" s="22"/>
      <c r="H23" s="23"/>
      <c r="I23" s="23"/>
      <c r="J23" s="23"/>
      <c r="K23" s="23"/>
      <c r="L23" s="18"/>
      <c r="M23" s="1"/>
      <c r="N23" s="1"/>
      <c r="O23" s="64" t="str">
        <f>O$5</f>
        <v>K - кол-во бросков серии.</v>
      </c>
    </row>
    <row r="24" spans="1:15" ht="18">
      <c r="A24" s="19" t="s">
        <v>59</v>
      </c>
      <c r="B24" s="16">
        <v>10</v>
      </c>
      <c r="C24" s="16">
        <v>12</v>
      </c>
      <c r="D24" s="16">
        <v>15</v>
      </c>
      <c r="E24" s="16">
        <v>20</v>
      </c>
      <c r="F24" s="16">
        <v>30</v>
      </c>
      <c r="G24" s="16">
        <v>60</v>
      </c>
      <c r="H24" s="24"/>
      <c r="I24" s="18"/>
      <c r="J24" s="18"/>
      <c r="K24" s="18"/>
      <c r="L24" s="18"/>
      <c r="M24" s="1"/>
      <c r="N24" s="1"/>
      <c r="O24" s="64" t="str">
        <f>O$6</f>
        <v>X=60/K</v>
      </c>
    </row>
    <row r="25" spans="1:15" ht="18">
      <c r="A25" s="19" t="s">
        <v>62</v>
      </c>
      <c r="B25" s="25">
        <f>1/32</f>
        <v>3.125E-2</v>
      </c>
      <c r="C25" s="25">
        <f>1/32</f>
        <v>3.125E-2</v>
      </c>
      <c r="D25" s="25">
        <f>1/16</f>
        <v>6.25E-2</v>
      </c>
      <c r="E25" s="25">
        <f>1/8</f>
        <v>0.125</v>
      </c>
      <c r="F25" s="25">
        <f>1/4</f>
        <v>0.25</v>
      </c>
      <c r="G25" s="25">
        <f>1/2</f>
        <v>0.5</v>
      </c>
      <c r="H25" s="24">
        <f t="shared" ref="H25" si="43">SUM(B25:G25)</f>
        <v>1</v>
      </c>
      <c r="I25" s="18"/>
      <c r="J25" s="18"/>
      <c r="K25" s="18"/>
      <c r="L25" s="18"/>
      <c r="M25" s="1"/>
      <c r="N25" s="1"/>
      <c r="O25" s="64">
        <f>O$7</f>
        <v>0</v>
      </c>
    </row>
    <row r="26" spans="1:15" ht="18.75" thickBot="1">
      <c r="A26" s="19" t="s">
        <v>61</v>
      </c>
      <c r="B26" s="29">
        <f>IF($M21&lt;1,13,B25*$H27)</f>
        <v>13</v>
      </c>
      <c r="C26" s="29">
        <f t="shared" ref="C26" si="44">IF($M21&lt;1,13,C25*$H27)</f>
        <v>13</v>
      </c>
      <c r="D26" s="29">
        <f t="shared" ref="D26" si="45">IF($M21&lt;1,13,D25*$H27)</f>
        <v>13</v>
      </c>
      <c r="E26" s="29">
        <f t="shared" ref="E26" si="46">IF($M21&lt;1,13,E25*$H27)</f>
        <v>13</v>
      </c>
      <c r="F26" s="29">
        <f t="shared" ref="F26" si="47">IF($M21&lt;1,13,F25*$H27)</f>
        <v>13</v>
      </c>
      <c r="G26" s="29">
        <f t="shared" ref="G26" si="48">IF($M21&lt;1,13,G25*$H27)</f>
        <v>13</v>
      </c>
      <c r="H26" s="24">
        <f>SUM(B26:G26)</f>
        <v>78</v>
      </c>
      <c r="I26" s="18"/>
      <c r="J26" s="18"/>
      <c r="K26" s="18"/>
      <c r="L26" s="18"/>
      <c r="M26" s="1"/>
      <c r="N26" s="1"/>
      <c r="O26" s="64">
        <f>O$8</f>
        <v>0</v>
      </c>
    </row>
    <row r="27" spans="1:15" ht="19.5" thickTop="1" thickBot="1">
      <c r="A27" s="28" t="s">
        <v>60</v>
      </c>
      <c r="B27" s="43"/>
      <c r="C27" s="44"/>
      <c r="D27" s="44"/>
      <c r="E27" s="44"/>
      <c r="F27" s="44"/>
      <c r="G27" s="45"/>
      <c r="H27" s="18">
        <f>SUM(B27:G27)</f>
        <v>0</v>
      </c>
      <c r="I27" s="18"/>
      <c r="J27" s="18"/>
      <c r="K27" s="18"/>
      <c r="L27" s="18"/>
      <c r="M27" s="1"/>
      <c r="N27" s="1"/>
      <c r="O27" s="64">
        <f>O$9</f>
        <v>0</v>
      </c>
    </row>
    <row r="28" spans="1:15" ht="27" thickTop="1">
      <c r="A28" s="19" t="s">
        <v>63</v>
      </c>
      <c r="B28" s="30">
        <f>(B27-B26)*(B27-B26)</f>
        <v>169</v>
      </c>
      <c r="C28" s="30">
        <f t="shared" ref="C28" si="49">(C27-C26)*(C27-C26)</f>
        <v>169</v>
      </c>
      <c r="D28" s="30">
        <f t="shared" ref="D28" si="50">(D27-D26)*(D27-D26)</f>
        <v>169</v>
      </c>
      <c r="E28" s="30">
        <f t="shared" ref="E28" si="51">(E27-E26)*(E27-E26)</f>
        <v>169</v>
      </c>
      <c r="F28" s="30">
        <f t="shared" ref="F28" si="52">(F27-F26)*(F27-F26)</f>
        <v>169</v>
      </c>
      <c r="G28" s="30">
        <f t="shared" ref="G28" si="53">(G27-G26)*(G27-G26)</f>
        <v>169</v>
      </c>
      <c r="H28" s="24"/>
      <c r="I28" s="32" t="s">
        <v>74</v>
      </c>
      <c r="J28" s="18"/>
      <c r="K28" s="18"/>
      <c r="L28" s="18"/>
      <c r="M28" s="1"/>
      <c r="N28" s="1"/>
      <c r="O28" s="64">
        <f>O$10</f>
        <v>0</v>
      </c>
    </row>
    <row r="29" spans="1:15" ht="18.75" thickBot="1">
      <c r="A29" s="19" t="s">
        <v>64</v>
      </c>
      <c r="B29" s="25">
        <f>B28/B26</f>
        <v>13</v>
      </c>
      <c r="C29" s="25">
        <f t="shared" ref="C29" si="54">C28/C26</f>
        <v>13</v>
      </c>
      <c r="D29" s="25">
        <f t="shared" ref="D29" si="55">D28/D26</f>
        <v>13</v>
      </c>
      <c r="E29" s="25">
        <f t="shared" ref="E29" si="56">E28/E26</f>
        <v>13</v>
      </c>
      <c r="F29" s="25">
        <f t="shared" ref="F29" si="57">F28/F26</f>
        <v>13</v>
      </c>
      <c r="G29" s="25">
        <f t="shared" ref="G29" si="58">G28/G26</f>
        <v>13</v>
      </c>
      <c r="H29" s="46">
        <f t="shared" ref="H29" si="59">SUM(B29:G29)</f>
        <v>78</v>
      </c>
      <c r="I29" s="31">
        <f>CHIDIST(H29,1)</f>
        <v>1.0304055432977745E-18</v>
      </c>
      <c r="J29" s="18"/>
      <c r="K29" s="18"/>
      <c r="L29" s="18"/>
      <c r="M29" s="1"/>
      <c r="N29" s="1"/>
      <c r="O29" s="64">
        <f>O$11</f>
        <v>0</v>
      </c>
    </row>
    <row r="30" spans="1:15" ht="18">
      <c r="A30" s="53" t="s">
        <v>77</v>
      </c>
      <c r="B30" s="54"/>
      <c r="C30" s="54"/>
      <c r="D30" s="54"/>
      <c r="E30" s="54"/>
      <c r="F30" s="54"/>
      <c r="G30" s="55"/>
      <c r="H30" s="24"/>
      <c r="I30" s="18"/>
      <c r="J30" s="18"/>
      <c r="K30" s="18"/>
      <c r="L30" s="18"/>
      <c r="M30" s="1"/>
      <c r="N30" s="1"/>
      <c r="O30" s="64"/>
    </row>
    <row r="31" spans="1:15" ht="18">
      <c r="A31" s="19" t="s">
        <v>72</v>
      </c>
      <c r="B31" s="26" t="s">
        <v>66</v>
      </c>
      <c r="C31" s="26" t="s">
        <v>67</v>
      </c>
      <c r="D31" s="26" t="s">
        <v>68</v>
      </c>
      <c r="E31" s="26" t="s">
        <v>69</v>
      </c>
      <c r="F31" s="26" t="s">
        <v>70</v>
      </c>
      <c r="G31" s="26" t="s">
        <v>71</v>
      </c>
      <c r="H31" s="24"/>
      <c r="I31" s="17"/>
      <c r="J31" s="17"/>
      <c r="K31" s="17"/>
      <c r="L31" s="17"/>
      <c r="M31" s="1"/>
      <c r="N31" s="1"/>
      <c r="O31" s="64"/>
    </row>
    <row r="32" spans="1:15" ht="18">
      <c r="A32" s="19" t="s">
        <v>65</v>
      </c>
      <c r="B32" s="25">
        <f>2/74</f>
        <v>2.7027027027027029E-2</v>
      </c>
      <c r="C32" s="25">
        <f t="shared" ref="C32" si="60">2/74</f>
        <v>2.7027027027027029E-2</v>
      </c>
      <c r="D32" s="25">
        <f>4/74</f>
        <v>5.4054054054054057E-2</v>
      </c>
      <c r="E32" s="25">
        <f>6/74</f>
        <v>8.1081081081081086E-2</v>
      </c>
      <c r="F32" s="25">
        <f>14/74</f>
        <v>0.1891891891891892</v>
      </c>
      <c r="G32" s="25">
        <f>46/74</f>
        <v>0.6216216216216216</v>
      </c>
      <c r="H32" s="24">
        <f t="shared" ref="H32:H33" si="61">SUM(B32:G32)</f>
        <v>1</v>
      </c>
      <c r="I32" s="17"/>
      <c r="J32" s="17"/>
      <c r="K32" s="17"/>
      <c r="L32" s="17"/>
      <c r="M32" s="1"/>
      <c r="N32" s="1"/>
      <c r="O32" s="64"/>
    </row>
    <row r="33" spans="1:15" ht="18.75" thickBot="1">
      <c r="A33" s="19" t="s">
        <v>73</v>
      </c>
      <c r="B33" s="29">
        <f>IF($M21&lt;1,13,B32*$H34)</f>
        <v>13</v>
      </c>
      <c r="C33" s="29">
        <f t="shared" ref="C33" si="62">IF($M21&lt;1,13,C32*$H34)</f>
        <v>13</v>
      </c>
      <c r="D33" s="29">
        <f t="shared" ref="D33" si="63">IF($M21&lt;1,13,D32*$H34)</f>
        <v>13</v>
      </c>
      <c r="E33" s="29">
        <f t="shared" ref="E33" si="64">IF($M21&lt;1,13,E32*$H34)</f>
        <v>13</v>
      </c>
      <c r="F33" s="29">
        <f t="shared" ref="F33" si="65">IF($M21&lt;1,13,F32*$H34)</f>
        <v>13</v>
      </c>
      <c r="G33" s="29">
        <f t="shared" ref="G33" si="66">IF($M21&lt;1,13,G32*$H34)</f>
        <v>13</v>
      </c>
      <c r="H33" s="24">
        <f t="shared" si="61"/>
        <v>78</v>
      </c>
      <c r="I33" s="17"/>
      <c r="J33" s="17"/>
      <c r="K33" s="17"/>
      <c r="L33" s="17"/>
      <c r="M33" s="1"/>
      <c r="N33" s="1"/>
    </row>
    <row r="34" spans="1:15" ht="19.5" thickTop="1" thickBot="1">
      <c r="A34" s="28" t="s">
        <v>60</v>
      </c>
      <c r="B34" s="40">
        <f>B27</f>
        <v>0</v>
      </c>
      <c r="C34" s="41">
        <f t="shared" ref="C34:G34" si="67">C27</f>
        <v>0</v>
      </c>
      <c r="D34" s="41">
        <f t="shared" si="67"/>
        <v>0</v>
      </c>
      <c r="E34" s="41">
        <f t="shared" si="67"/>
        <v>0</v>
      </c>
      <c r="F34" s="41">
        <f t="shared" si="67"/>
        <v>0</v>
      </c>
      <c r="G34" s="42">
        <f t="shared" si="67"/>
        <v>0</v>
      </c>
      <c r="H34" s="18">
        <f>SUM(B34:G34)</f>
        <v>0</v>
      </c>
      <c r="I34" s="17"/>
      <c r="J34" s="17"/>
      <c r="K34" s="17"/>
      <c r="L34" s="17"/>
      <c r="M34" s="1"/>
      <c r="N34" s="1"/>
    </row>
    <row r="35" spans="1:15" ht="27" thickTop="1">
      <c r="A35" s="19" t="s">
        <v>63</v>
      </c>
      <c r="B35" s="30">
        <f>(B34-B33)*(B34-B33)</f>
        <v>169</v>
      </c>
      <c r="C35" s="30">
        <f t="shared" ref="C35" si="68">(C34-C33)*(C34-C33)</f>
        <v>169</v>
      </c>
      <c r="D35" s="30">
        <f t="shared" ref="D35" si="69">(D34-D33)*(D34-D33)</f>
        <v>169</v>
      </c>
      <c r="E35" s="30">
        <f t="shared" ref="E35" si="70">(E34-E33)*(E34-E33)</f>
        <v>169</v>
      </c>
      <c r="F35" s="30">
        <f t="shared" ref="F35" si="71">(F34-F33)*(F34-F33)</f>
        <v>169</v>
      </c>
      <c r="G35" s="30">
        <f t="shared" ref="G35" si="72">(G34-G33)*(G34-G33)</f>
        <v>169</v>
      </c>
      <c r="H35" s="24"/>
      <c r="I35" s="32" t="s">
        <v>74</v>
      </c>
      <c r="J35" s="17"/>
      <c r="K35" s="17"/>
      <c r="L35" s="17"/>
      <c r="M35" s="1"/>
      <c r="N35" s="1"/>
    </row>
    <row r="36" spans="1:15" ht="18.75" thickBot="1">
      <c r="A36" s="19" t="s">
        <v>64</v>
      </c>
      <c r="B36" s="25">
        <f>B35/B33</f>
        <v>13</v>
      </c>
      <c r="C36" s="25">
        <f t="shared" ref="C36" si="73">C35/C33</f>
        <v>13</v>
      </c>
      <c r="D36" s="25">
        <f t="shared" ref="D36" si="74">D35/D33</f>
        <v>13</v>
      </c>
      <c r="E36" s="25">
        <f t="shared" ref="E36" si="75">E35/E33</f>
        <v>13</v>
      </c>
      <c r="F36" s="25">
        <f t="shared" ref="F36" si="76">F35/F33</f>
        <v>13</v>
      </c>
      <c r="G36" s="25">
        <f t="shared" ref="G36" si="77">G35/G33</f>
        <v>13</v>
      </c>
      <c r="H36" s="46">
        <f t="shared" ref="H36" si="78">SUM(B36:G36)</f>
        <v>78</v>
      </c>
      <c r="I36" s="31">
        <f>CHIDIST(H36,1)</f>
        <v>1.0304055432977745E-18</v>
      </c>
      <c r="J36" s="17"/>
      <c r="K36" s="17"/>
      <c r="L36" s="17"/>
      <c r="M36" s="1"/>
      <c r="N36" s="1"/>
    </row>
    <row r="37" spans="1:15" ht="18.75" thickBot="1">
      <c r="A37" s="1"/>
      <c r="B37" s="33"/>
      <c r="C37" s="33"/>
      <c r="D37" s="33"/>
      <c r="E37" s="33"/>
      <c r="F37" s="33"/>
      <c r="G37" s="33"/>
      <c r="H37" s="17"/>
      <c r="I37" s="17"/>
      <c r="J37" s="17"/>
      <c r="K37" s="17"/>
      <c r="L37" s="17"/>
      <c r="M37" s="1"/>
      <c r="N37" s="1"/>
    </row>
    <row r="38" spans="1:15" ht="18">
      <c r="A38" s="1" t="s">
        <v>75</v>
      </c>
      <c r="B38" s="34">
        <v>0</v>
      </c>
      <c r="C38" s="35">
        <v>0.1</v>
      </c>
      <c r="D38" s="35">
        <v>0.5</v>
      </c>
      <c r="E38" s="35">
        <v>1</v>
      </c>
      <c r="F38" s="35">
        <v>2.5</v>
      </c>
      <c r="G38" s="36">
        <v>5</v>
      </c>
      <c r="H38" s="17"/>
      <c r="I38" s="17"/>
      <c r="J38" s="17"/>
      <c r="K38" s="17"/>
      <c r="L38" s="17"/>
      <c r="M38" s="1"/>
      <c r="N38" s="1"/>
    </row>
    <row r="39" spans="1:15" ht="18.75" thickBot="1">
      <c r="A39" s="1" t="s">
        <v>76</v>
      </c>
      <c r="B39" s="37">
        <f>CHIDIST(B38,1)</f>
        <v>1</v>
      </c>
      <c r="C39" s="38">
        <f t="shared" ref="C39" si="79">CHIDIST(C38,1)</f>
        <v>0.75182963429462546</v>
      </c>
      <c r="D39" s="38">
        <f t="shared" ref="D39" si="80">CHIDIST(D38,1)</f>
        <v>0.4795001239653619</v>
      </c>
      <c r="E39" s="38">
        <f t="shared" ref="E39" si="81">CHIDIST(E38,1)</f>
        <v>0.31731081309762943</v>
      </c>
      <c r="F39" s="38">
        <f t="shared" ref="F39" si="82">CHIDIST(F38,1)</f>
        <v>0.11384633491240598</v>
      </c>
      <c r="G39" s="39">
        <f t="shared" ref="G39" si="83">CHIDIST(G38,1)</f>
        <v>2.5347320288920873E-2</v>
      </c>
      <c r="H39" s="17"/>
      <c r="I39" s="17"/>
      <c r="J39" s="17"/>
      <c r="K39" s="17"/>
      <c r="L39" s="17"/>
      <c r="M39" s="1"/>
      <c r="N39" s="1"/>
    </row>
    <row r="40" spans="1:15" ht="18">
      <c r="A40" s="1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"/>
      <c r="N40" s="1"/>
    </row>
    <row r="41" spans="1:15" ht="18">
      <c r="A41" s="47"/>
      <c r="B41" s="4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"/>
      <c r="N41" s="1"/>
    </row>
    <row r="42" spans="1:15" ht="18">
      <c r="A42" s="14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"/>
      <c r="N42" s="1"/>
    </row>
    <row r="43" spans="1:15" ht="18">
      <c r="A43" s="14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"/>
      <c r="N43" s="1"/>
    </row>
    <row r="44" spans="1:15" ht="1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5" ht="19.5" thickBot="1">
      <c r="A45" s="7" t="str">
        <f>'Название и список группы'!A3</f>
        <v>Дауд</v>
      </c>
      <c r="B45" s="56" t="str">
        <f>'Название и список группы'!B3</f>
        <v>Мохамед Оссама Мохамед Абдраббу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"/>
      <c r="O45" s="60" t="str">
        <f>O$19</f>
        <v>Заполните только желтые поля!!!</v>
      </c>
    </row>
    <row r="46" spans="1:15" ht="18.75" thickTop="1">
      <c r="A46" s="19" t="s">
        <v>58</v>
      </c>
      <c r="B46" s="20">
        <v>1</v>
      </c>
      <c r="C46" s="20">
        <v>2</v>
      </c>
      <c r="D46" s="21">
        <v>3</v>
      </c>
      <c r="E46" s="21">
        <v>4</v>
      </c>
      <c r="F46" s="21">
        <v>5</v>
      </c>
      <c r="G46" s="21">
        <v>6</v>
      </c>
      <c r="H46" s="21">
        <v>7</v>
      </c>
      <c r="I46" s="21">
        <v>8</v>
      </c>
      <c r="J46" s="21">
        <v>9</v>
      </c>
      <c r="K46" s="21">
        <v>10</v>
      </c>
      <c r="L46" s="24"/>
      <c r="M46" s="58" t="s">
        <v>1</v>
      </c>
      <c r="N46" s="1"/>
      <c r="O46" s="61" t="str">
        <f>O$20</f>
        <v>10 серий по &lt;7 бросков монеты</v>
      </c>
    </row>
    <row r="47" spans="1:15" ht="18.75" thickBot="1">
      <c r="A47" s="19" t="s">
        <v>0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18"/>
      <c r="M47" s="59">
        <f>IF(H53=10,1,10^(-5))</f>
        <v>1.0000000000000001E-5</v>
      </c>
      <c r="N47" s="1"/>
      <c r="O47" s="65" t="str">
        <f>O$21</f>
        <v>Серия завершается, если выпал "орел" или,</v>
      </c>
    </row>
    <row r="48" spans="1:15" ht="18.75" thickTop="1">
      <c r="A48" s="19" t="s">
        <v>57</v>
      </c>
      <c r="B48" s="16">
        <f>IF(B47=0,0,60/B47)</f>
        <v>0</v>
      </c>
      <c r="C48" s="16">
        <f t="shared" ref="C48" si="84">IF(C47=0,0,60/C47)</f>
        <v>0</v>
      </c>
      <c r="D48" s="16">
        <f t="shared" ref="D48" si="85">IF(D47=0,0,60/D47)</f>
        <v>0</v>
      </c>
      <c r="E48" s="16">
        <f t="shared" ref="E48" si="86">IF(E47=0,0,60/E47)</f>
        <v>0</v>
      </c>
      <c r="F48" s="16">
        <f t="shared" ref="F48" si="87">IF(F47=0,0,60/F47)</f>
        <v>0</v>
      </c>
      <c r="G48" s="16">
        <f t="shared" ref="G48" si="88">IF(G47=0,0,60/G47)</f>
        <v>0</v>
      </c>
      <c r="H48" s="16">
        <f t="shared" ref="H48" si="89">IF(H47=0,0,60/H47)</f>
        <v>0</v>
      </c>
      <c r="I48" s="16">
        <f t="shared" ref="I48" si="90">IF(I47=0,0,60/I47)</f>
        <v>0</v>
      </c>
      <c r="J48" s="16">
        <f t="shared" ref="J48:K48" si="91">IF(J47=0,0,60/J47)</f>
        <v>0</v>
      </c>
      <c r="K48" s="16">
        <f t="shared" si="91"/>
        <v>0</v>
      </c>
      <c r="L48" s="24"/>
      <c r="M48" s="1"/>
      <c r="N48" s="1"/>
      <c r="O48" s="65" t="str">
        <f>O$22</f>
        <v>если выпали только решки, после 6-го броска.</v>
      </c>
    </row>
    <row r="49" spans="1:15" ht="18">
      <c r="A49" s="49" t="s">
        <v>78</v>
      </c>
      <c r="B49" s="50">
        <f>IF(SUM(B47:L47)&gt;0,1,10^(-5))</f>
        <v>1.0000000000000001E-5</v>
      </c>
      <c r="C49" s="22"/>
      <c r="D49" s="22"/>
      <c r="E49" s="22"/>
      <c r="F49" s="22"/>
      <c r="G49" s="22"/>
      <c r="H49" s="23"/>
      <c r="I49" s="23"/>
      <c r="J49" s="23"/>
      <c r="K49" s="23"/>
      <c r="L49" s="18"/>
      <c r="M49" s="1"/>
      <c r="N49" s="1"/>
      <c r="O49" s="60" t="str">
        <f>O$23</f>
        <v>K - кол-во бросков серии.</v>
      </c>
    </row>
    <row r="50" spans="1:15" ht="18">
      <c r="A50" s="19" t="s">
        <v>59</v>
      </c>
      <c r="B50" s="16">
        <v>10</v>
      </c>
      <c r="C50" s="16">
        <v>12</v>
      </c>
      <c r="D50" s="16">
        <v>15</v>
      </c>
      <c r="E50" s="16">
        <v>20</v>
      </c>
      <c r="F50" s="16">
        <v>30</v>
      </c>
      <c r="G50" s="16">
        <v>60</v>
      </c>
      <c r="H50" s="24"/>
      <c r="I50" s="18"/>
      <c r="J50" s="18"/>
      <c r="K50" s="18"/>
      <c r="L50" s="18"/>
      <c r="M50" s="1"/>
      <c r="N50" s="1"/>
      <c r="O50" s="60" t="str">
        <f>O$24</f>
        <v>X=60/K</v>
      </c>
    </row>
    <row r="51" spans="1:15" ht="18">
      <c r="A51" s="19" t="s">
        <v>62</v>
      </c>
      <c r="B51" s="25">
        <f>1/32</f>
        <v>3.125E-2</v>
      </c>
      <c r="C51" s="25">
        <f>1/32</f>
        <v>3.125E-2</v>
      </c>
      <c r="D51" s="25">
        <f>1/16</f>
        <v>6.25E-2</v>
      </c>
      <c r="E51" s="25">
        <f>1/8</f>
        <v>0.125</v>
      </c>
      <c r="F51" s="25">
        <f>1/4</f>
        <v>0.25</v>
      </c>
      <c r="G51" s="25">
        <f>1/2</f>
        <v>0.5</v>
      </c>
      <c r="H51" s="24">
        <f t="shared" ref="H51" si="92">SUM(B51:G51)</f>
        <v>1</v>
      </c>
      <c r="I51" s="18"/>
      <c r="J51" s="18"/>
      <c r="K51" s="18"/>
      <c r="L51" s="18"/>
      <c r="M51" s="1"/>
      <c r="N51" s="1"/>
      <c r="O51" s="60">
        <f>O$25</f>
        <v>0</v>
      </c>
    </row>
    <row r="52" spans="1:15" ht="18.75" thickBot="1">
      <c r="A52" s="19" t="s">
        <v>61</v>
      </c>
      <c r="B52" s="29">
        <f>IF($M47&lt;1,13,B51*$H53)</f>
        <v>13</v>
      </c>
      <c r="C52" s="29">
        <f t="shared" ref="C52" si="93">IF($M47&lt;1,13,C51*$H53)</f>
        <v>13</v>
      </c>
      <c r="D52" s="29">
        <f t="shared" ref="D52" si="94">IF($M47&lt;1,13,D51*$H53)</f>
        <v>13</v>
      </c>
      <c r="E52" s="29">
        <f t="shared" ref="E52" si="95">IF($M47&lt;1,13,E51*$H53)</f>
        <v>13</v>
      </c>
      <c r="F52" s="29">
        <f t="shared" ref="F52" si="96">IF($M47&lt;1,13,F51*$H53)</f>
        <v>13</v>
      </c>
      <c r="G52" s="29">
        <f t="shared" ref="G52" si="97">IF($M47&lt;1,13,G51*$H53)</f>
        <v>13</v>
      </c>
      <c r="H52" s="24">
        <f>SUM(B52:G52)</f>
        <v>78</v>
      </c>
      <c r="I52" s="18"/>
      <c r="J52" s="18"/>
      <c r="K52" s="18"/>
      <c r="L52" s="18"/>
      <c r="M52" s="1"/>
      <c r="N52" s="1"/>
      <c r="O52" s="60">
        <f>O$26</f>
        <v>0</v>
      </c>
    </row>
    <row r="53" spans="1:15" ht="19.5" thickTop="1" thickBot="1">
      <c r="A53" s="28" t="s">
        <v>60</v>
      </c>
      <c r="B53" s="43"/>
      <c r="C53" s="44"/>
      <c r="D53" s="44"/>
      <c r="E53" s="44"/>
      <c r="F53" s="44"/>
      <c r="G53" s="45"/>
      <c r="H53" s="18">
        <f>SUM(B53:G53)</f>
        <v>0</v>
      </c>
      <c r="I53" s="18"/>
      <c r="J53" s="18"/>
      <c r="K53" s="18"/>
      <c r="L53" s="18"/>
      <c r="M53" s="1"/>
      <c r="N53" s="1"/>
      <c r="O53" s="60">
        <f>O$27</f>
        <v>0</v>
      </c>
    </row>
    <row r="54" spans="1:15" ht="27" thickTop="1">
      <c r="A54" s="19" t="s">
        <v>63</v>
      </c>
      <c r="B54" s="30">
        <f>(B53-B52)*(B53-B52)</f>
        <v>169</v>
      </c>
      <c r="C54" s="30">
        <f t="shared" ref="C54" si="98">(C53-C52)*(C53-C52)</f>
        <v>169</v>
      </c>
      <c r="D54" s="30">
        <f t="shared" ref="D54" si="99">(D53-D52)*(D53-D52)</f>
        <v>169</v>
      </c>
      <c r="E54" s="30">
        <f t="shared" ref="E54" si="100">(E53-E52)*(E53-E52)</f>
        <v>169</v>
      </c>
      <c r="F54" s="30">
        <f t="shared" ref="F54" si="101">(F53-F52)*(F53-F52)</f>
        <v>169</v>
      </c>
      <c r="G54" s="30">
        <f t="shared" ref="G54" si="102">(G53-G52)*(G53-G52)</f>
        <v>169</v>
      </c>
      <c r="H54" s="24"/>
      <c r="I54" s="32" t="s">
        <v>74</v>
      </c>
      <c r="J54" s="18"/>
      <c r="K54" s="18"/>
      <c r="L54" s="18"/>
      <c r="M54" s="1"/>
      <c r="N54" s="1"/>
      <c r="O54" s="60">
        <f>O$28</f>
        <v>0</v>
      </c>
    </row>
    <row r="55" spans="1:15" ht="18.75" thickBot="1">
      <c r="A55" s="19" t="s">
        <v>64</v>
      </c>
      <c r="B55" s="25">
        <f>B54/B52</f>
        <v>13</v>
      </c>
      <c r="C55" s="25">
        <f t="shared" ref="C55" si="103">C54/C52</f>
        <v>13</v>
      </c>
      <c r="D55" s="25">
        <f t="shared" ref="D55" si="104">D54/D52</f>
        <v>13</v>
      </c>
      <c r="E55" s="25">
        <f t="shared" ref="E55" si="105">E54/E52</f>
        <v>13</v>
      </c>
      <c r="F55" s="25">
        <f t="shared" ref="F55" si="106">F54/F52</f>
        <v>13</v>
      </c>
      <c r="G55" s="25">
        <f t="shared" ref="G55" si="107">G54/G52</f>
        <v>13</v>
      </c>
      <c r="H55" s="46">
        <f t="shared" ref="H55" si="108">SUM(B55:G55)</f>
        <v>78</v>
      </c>
      <c r="I55" s="31">
        <f>CHIDIST(H55,1)</f>
        <v>1.0304055432977745E-18</v>
      </c>
      <c r="J55" s="18"/>
      <c r="K55" s="18"/>
      <c r="L55" s="18"/>
      <c r="M55" s="1"/>
      <c r="N55" s="1"/>
      <c r="O55" s="60">
        <f>O$29</f>
        <v>0</v>
      </c>
    </row>
    <row r="56" spans="1:15" ht="18">
      <c r="A56" s="53" t="s">
        <v>77</v>
      </c>
      <c r="B56" s="54"/>
      <c r="C56" s="54"/>
      <c r="D56" s="54"/>
      <c r="E56" s="54"/>
      <c r="F56" s="54"/>
      <c r="G56" s="55"/>
      <c r="H56" s="24"/>
      <c r="I56" s="18"/>
      <c r="J56" s="18"/>
      <c r="K56" s="18"/>
      <c r="L56" s="18"/>
      <c r="M56" s="1"/>
      <c r="N56" s="1"/>
      <c r="O56" s="60">
        <f>O$30</f>
        <v>0</v>
      </c>
    </row>
    <row r="57" spans="1:15" ht="18">
      <c r="A57" s="19" t="s">
        <v>72</v>
      </c>
      <c r="B57" s="26" t="s">
        <v>66</v>
      </c>
      <c r="C57" s="26" t="s">
        <v>67</v>
      </c>
      <c r="D57" s="26" t="s">
        <v>68</v>
      </c>
      <c r="E57" s="26" t="s">
        <v>69</v>
      </c>
      <c r="F57" s="26" t="s">
        <v>70</v>
      </c>
      <c r="G57" s="26" t="s">
        <v>71</v>
      </c>
      <c r="H57" s="24"/>
      <c r="I57" s="17"/>
      <c r="J57" s="17"/>
      <c r="K57" s="17"/>
      <c r="L57" s="17"/>
      <c r="M57" s="1"/>
      <c r="N57" s="1"/>
      <c r="O57" s="60">
        <f>O$31</f>
        <v>0</v>
      </c>
    </row>
    <row r="58" spans="1:15" ht="18">
      <c r="A58" s="19" t="s">
        <v>65</v>
      </c>
      <c r="B58" s="25">
        <f>2/74</f>
        <v>2.7027027027027029E-2</v>
      </c>
      <c r="C58" s="25">
        <f t="shared" ref="C58" si="109">2/74</f>
        <v>2.7027027027027029E-2</v>
      </c>
      <c r="D58" s="25">
        <f>4/74</f>
        <v>5.4054054054054057E-2</v>
      </c>
      <c r="E58" s="25">
        <f>6/74</f>
        <v>8.1081081081081086E-2</v>
      </c>
      <c r="F58" s="25">
        <f>14/74</f>
        <v>0.1891891891891892</v>
      </c>
      <c r="G58" s="25">
        <f>46/74</f>
        <v>0.6216216216216216</v>
      </c>
      <c r="H58" s="24">
        <f t="shared" ref="H58:H59" si="110">SUM(B58:G58)</f>
        <v>1</v>
      </c>
      <c r="I58" s="17"/>
      <c r="J58" s="17"/>
      <c r="K58" s="17"/>
      <c r="L58" s="17"/>
      <c r="M58" s="1"/>
      <c r="N58" s="1"/>
      <c r="O58" s="60">
        <f>O$32</f>
        <v>0</v>
      </c>
    </row>
    <row r="59" spans="1:15" ht="18.75" thickBot="1">
      <c r="A59" s="19" t="s">
        <v>73</v>
      </c>
      <c r="B59" s="29">
        <f>IF($M47&lt;1,13,B58*$H60)</f>
        <v>13</v>
      </c>
      <c r="C59" s="29">
        <f t="shared" ref="C59" si="111">IF($M47&lt;1,13,C58*$H60)</f>
        <v>13</v>
      </c>
      <c r="D59" s="29">
        <f t="shared" ref="D59" si="112">IF($M47&lt;1,13,D58*$H60)</f>
        <v>13</v>
      </c>
      <c r="E59" s="29">
        <f t="shared" ref="E59" si="113">IF($M47&lt;1,13,E58*$H60)</f>
        <v>13</v>
      </c>
      <c r="F59" s="29">
        <f t="shared" ref="F59" si="114">IF($M47&lt;1,13,F58*$H60)</f>
        <v>13</v>
      </c>
      <c r="G59" s="29">
        <f t="shared" ref="G59" si="115">IF($M47&lt;1,13,G58*$H60)</f>
        <v>13</v>
      </c>
      <c r="H59" s="24">
        <f t="shared" si="110"/>
        <v>78</v>
      </c>
      <c r="I59" s="17"/>
      <c r="J59" s="17"/>
      <c r="K59" s="17"/>
      <c r="L59" s="17"/>
      <c r="M59" s="1"/>
      <c r="N59" s="1"/>
      <c r="O59" s="60">
        <f>O$33</f>
        <v>0</v>
      </c>
    </row>
    <row r="60" spans="1:15" ht="19.5" thickTop="1" thickBot="1">
      <c r="A60" s="28" t="s">
        <v>60</v>
      </c>
      <c r="B60" s="40">
        <f>B53</f>
        <v>0</v>
      </c>
      <c r="C60" s="41">
        <f t="shared" ref="C60:G60" si="116">C53</f>
        <v>0</v>
      </c>
      <c r="D60" s="41">
        <f t="shared" si="116"/>
        <v>0</v>
      </c>
      <c r="E60" s="41">
        <f t="shared" si="116"/>
        <v>0</v>
      </c>
      <c r="F60" s="41">
        <f t="shared" si="116"/>
        <v>0</v>
      </c>
      <c r="G60" s="42">
        <f t="shared" si="116"/>
        <v>0</v>
      </c>
      <c r="H60" s="18">
        <f>SUM(B60:G60)</f>
        <v>0</v>
      </c>
      <c r="I60" s="17"/>
      <c r="J60" s="17"/>
      <c r="K60" s="17"/>
      <c r="L60" s="17"/>
      <c r="M60" s="1"/>
      <c r="N60" s="1"/>
      <c r="O60" s="60">
        <f>O$34</f>
        <v>0</v>
      </c>
    </row>
    <row r="61" spans="1:15" ht="27" thickTop="1">
      <c r="A61" s="19" t="s">
        <v>63</v>
      </c>
      <c r="B61" s="30">
        <f>(B60-B59)*(B60-B59)</f>
        <v>169</v>
      </c>
      <c r="C61" s="30">
        <f t="shared" ref="C61" si="117">(C60-C59)*(C60-C59)</f>
        <v>169</v>
      </c>
      <c r="D61" s="30">
        <f t="shared" ref="D61" si="118">(D60-D59)*(D60-D59)</f>
        <v>169</v>
      </c>
      <c r="E61" s="30">
        <f t="shared" ref="E61" si="119">(E60-E59)*(E60-E59)</f>
        <v>169</v>
      </c>
      <c r="F61" s="30">
        <f t="shared" ref="F61" si="120">(F60-F59)*(F60-F59)</f>
        <v>169</v>
      </c>
      <c r="G61" s="30">
        <f t="shared" ref="G61" si="121">(G60-G59)*(G60-G59)</f>
        <v>169</v>
      </c>
      <c r="H61" s="24"/>
      <c r="I61" s="32" t="s">
        <v>74</v>
      </c>
      <c r="J61" s="17"/>
      <c r="K61" s="17"/>
      <c r="L61" s="17"/>
      <c r="M61" s="1"/>
      <c r="N61" s="1"/>
      <c r="O61" s="60">
        <f>O$35</f>
        <v>0</v>
      </c>
    </row>
    <row r="62" spans="1:15" ht="18.75" thickBot="1">
      <c r="A62" s="19" t="s">
        <v>64</v>
      </c>
      <c r="B62" s="25">
        <f>B61/B59</f>
        <v>13</v>
      </c>
      <c r="C62" s="25">
        <f t="shared" ref="C62" si="122">C61/C59</f>
        <v>13</v>
      </c>
      <c r="D62" s="25">
        <f t="shared" ref="D62" si="123">D61/D59</f>
        <v>13</v>
      </c>
      <c r="E62" s="25">
        <f t="shared" ref="E62" si="124">E61/E59</f>
        <v>13</v>
      </c>
      <c r="F62" s="25">
        <f t="shared" ref="F62" si="125">F61/F59</f>
        <v>13</v>
      </c>
      <c r="G62" s="25">
        <f t="shared" ref="G62" si="126">G61/G59</f>
        <v>13</v>
      </c>
      <c r="H62" s="46">
        <f t="shared" ref="H62" si="127">SUM(B62:G62)</f>
        <v>78</v>
      </c>
      <c r="I62" s="31">
        <f>CHIDIST(H62,1)</f>
        <v>1.0304055432977745E-18</v>
      </c>
      <c r="J62" s="17"/>
      <c r="K62" s="17"/>
      <c r="L62" s="17"/>
      <c r="M62" s="1"/>
      <c r="N62" s="1"/>
      <c r="O62" s="60">
        <f>O$36</f>
        <v>0</v>
      </c>
    </row>
    <row r="63" spans="1:15" ht="18.75" thickBot="1">
      <c r="A63" s="1"/>
      <c r="B63" s="33"/>
      <c r="C63" s="33"/>
      <c r="D63" s="33"/>
      <c r="E63" s="33"/>
      <c r="F63" s="33"/>
      <c r="G63" s="33"/>
      <c r="H63" s="17"/>
      <c r="I63" s="17"/>
      <c r="J63" s="17"/>
      <c r="K63" s="17"/>
      <c r="L63" s="17"/>
      <c r="M63" s="1"/>
      <c r="N63" s="1"/>
      <c r="O63" s="60">
        <f>O$37</f>
        <v>0</v>
      </c>
    </row>
    <row r="64" spans="1:15" ht="18">
      <c r="A64" s="1" t="s">
        <v>75</v>
      </c>
      <c r="B64" s="34">
        <v>0</v>
      </c>
      <c r="C64" s="35">
        <v>0.1</v>
      </c>
      <c r="D64" s="35">
        <v>0.5</v>
      </c>
      <c r="E64" s="35">
        <v>1</v>
      </c>
      <c r="F64" s="35">
        <v>2.5</v>
      </c>
      <c r="G64" s="36">
        <v>5</v>
      </c>
      <c r="H64" s="17"/>
      <c r="I64" s="17"/>
      <c r="J64" s="17"/>
      <c r="K64" s="17"/>
      <c r="L64" s="17"/>
      <c r="M64" s="1"/>
      <c r="N64" s="1"/>
      <c r="O64" s="60">
        <f>O$38</f>
        <v>0</v>
      </c>
    </row>
    <row r="65" spans="1:15" ht="18.75" thickBot="1">
      <c r="A65" s="1" t="s">
        <v>76</v>
      </c>
      <c r="B65" s="37">
        <f>CHIDIST(B64,1)</f>
        <v>1</v>
      </c>
      <c r="C65" s="38">
        <f t="shared" ref="C65" si="128">CHIDIST(C64,1)</f>
        <v>0.75182963429462546</v>
      </c>
      <c r="D65" s="38">
        <f t="shared" ref="D65" si="129">CHIDIST(D64,1)</f>
        <v>0.4795001239653619</v>
      </c>
      <c r="E65" s="38">
        <f t="shared" ref="E65" si="130">CHIDIST(E64,1)</f>
        <v>0.31731081309762943</v>
      </c>
      <c r="F65" s="38">
        <f t="shared" ref="F65" si="131">CHIDIST(F64,1)</f>
        <v>0.11384633491240598</v>
      </c>
      <c r="G65" s="39">
        <f t="shared" ref="G65" si="132">CHIDIST(G64,1)</f>
        <v>2.5347320288920873E-2</v>
      </c>
      <c r="H65" s="17"/>
      <c r="I65" s="17"/>
      <c r="J65" s="17"/>
      <c r="K65" s="17"/>
      <c r="L65" s="17"/>
      <c r="M65" s="1"/>
      <c r="N65" s="1"/>
      <c r="O65" s="60">
        <f>O$39</f>
        <v>0</v>
      </c>
    </row>
    <row r="66" spans="1:15" ht="18">
      <c r="A66" s="1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"/>
      <c r="N66" s="1"/>
      <c r="O66" s="60">
        <f>O$40</f>
        <v>0</v>
      </c>
    </row>
    <row r="67" spans="1:15" ht="18">
      <c r="A67" s="47"/>
      <c r="B67" s="4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"/>
      <c r="N67" s="1"/>
      <c r="O67" s="60">
        <f>O$41</f>
        <v>0</v>
      </c>
    </row>
    <row r="68" spans="1:15" ht="18">
      <c r="A68" s="14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"/>
      <c r="N68" s="1"/>
      <c r="O68" s="60">
        <f>O$42</f>
        <v>0</v>
      </c>
    </row>
    <row r="69" spans="1:15" ht="18">
      <c r="A69" s="14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"/>
      <c r="N69" s="1"/>
      <c r="O69" s="60">
        <f>O$43</f>
        <v>0</v>
      </c>
    </row>
    <row r="70" spans="1:15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5" ht="19.5" thickBot="1">
      <c r="A71" s="7" t="str">
        <f>'Название и список группы'!A4</f>
        <v>Дехиби</v>
      </c>
      <c r="B71" s="56" t="str">
        <f>'Название и список группы'!B4</f>
        <v>Хишем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1"/>
      <c r="O71" s="60" t="str">
        <f>O$19</f>
        <v>Заполните только желтые поля!!!</v>
      </c>
    </row>
    <row r="72" spans="1:15" ht="18.75" thickTop="1">
      <c r="A72" s="19" t="s">
        <v>58</v>
      </c>
      <c r="B72" s="20">
        <v>1</v>
      </c>
      <c r="C72" s="20">
        <v>2</v>
      </c>
      <c r="D72" s="21">
        <v>3</v>
      </c>
      <c r="E72" s="21">
        <v>4</v>
      </c>
      <c r="F72" s="21">
        <v>5</v>
      </c>
      <c r="G72" s="21">
        <v>6</v>
      </c>
      <c r="H72" s="21">
        <v>7</v>
      </c>
      <c r="I72" s="21">
        <v>8</v>
      </c>
      <c r="J72" s="21">
        <v>9</v>
      </c>
      <c r="K72" s="21">
        <v>10</v>
      </c>
      <c r="L72" s="24"/>
      <c r="M72" s="58" t="s">
        <v>1</v>
      </c>
      <c r="N72" s="1"/>
      <c r="O72" s="61" t="str">
        <f>O$20</f>
        <v>10 серий по &lt;7 бросков монеты</v>
      </c>
    </row>
    <row r="73" spans="1:15" ht="18.75" thickBot="1">
      <c r="A73" s="19" t="s">
        <v>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18"/>
      <c r="M73" s="59">
        <f>IF(H79=10,1,10^(-5))</f>
        <v>1.0000000000000001E-5</v>
      </c>
      <c r="N73" s="1"/>
      <c r="O73" s="65" t="str">
        <f>O$21</f>
        <v>Серия завершается, если выпал "орел" или,</v>
      </c>
    </row>
    <row r="74" spans="1:15" ht="18.75" thickTop="1">
      <c r="A74" s="19" t="s">
        <v>57</v>
      </c>
      <c r="B74" s="16">
        <f>IF(B73=0,0,60/B73)</f>
        <v>0</v>
      </c>
      <c r="C74" s="16">
        <f t="shared" ref="C74:K74" si="133">IF(C73=0,0,60/C73)</f>
        <v>0</v>
      </c>
      <c r="D74" s="16">
        <f t="shared" si="133"/>
        <v>0</v>
      </c>
      <c r="E74" s="16">
        <f t="shared" si="133"/>
        <v>0</v>
      </c>
      <c r="F74" s="16">
        <f t="shared" si="133"/>
        <v>0</v>
      </c>
      <c r="G74" s="16">
        <f t="shared" si="133"/>
        <v>0</v>
      </c>
      <c r="H74" s="16">
        <f t="shared" si="133"/>
        <v>0</v>
      </c>
      <c r="I74" s="16">
        <f t="shared" si="133"/>
        <v>0</v>
      </c>
      <c r="J74" s="16">
        <f t="shared" si="133"/>
        <v>0</v>
      </c>
      <c r="K74" s="16">
        <f t="shared" si="133"/>
        <v>0</v>
      </c>
      <c r="L74" s="24"/>
      <c r="M74" s="1"/>
      <c r="N74" s="1"/>
      <c r="O74" s="65" t="str">
        <f>O$22</f>
        <v>если выпали только решки, после 6-го броска.</v>
      </c>
    </row>
    <row r="75" spans="1:15" ht="18">
      <c r="A75" s="49" t="s">
        <v>78</v>
      </c>
      <c r="B75" s="50">
        <f>IF(SUM(B73:L73)&gt;0,1,10^(-5))</f>
        <v>1.0000000000000001E-5</v>
      </c>
      <c r="C75" s="22"/>
      <c r="D75" s="22"/>
      <c r="E75" s="22"/>
      <c r="F75" s="22"/>
      <c r="G75" s="22"/>
      <c r="H75" s="23"/>
      <c r="I75" s="23"/>
      <c r="J75" s="23"/>
      <c r="K75" s="23"/>
      <c r="L75" s="18"/>
      <c r="M75" s="1"/>
      <c r="N75" s="1"/>
      <c r="O75" s="60" t="str">
        <f>O$23</f>
        <v>K - кол-во бросков серии.</v>
      </c>
    </row>
    <row r="76" spans="1:15" ht="18">
      <c r="A76" s="19" t="s">
        <v>59</v>
      </c>
      <c r="B76" s="16">
        <v>10</v>
      </c>
      <c r="C76" s="16">
        <v>12</v>
      </c>
      <c r="D76" s="16">
        <v>15</v>
      </c>
      <c r="E76" s="16">
        <v>20</v>
      </c>
      <c r="F76" s="16">
        <v>30</v>
      </c>
      <c r="G76" s="16">
        <v>60</v>
      </c>
      <c r="H76" s="24"/>
      <c r="I76" s="18"/>
      <c r="J76" s="18"/>
      <c r="K76" s="18"/>
      <c r="L76" s="18"/>
      <c r="M76" s="1"/>
      <c r="N76" s="1"/>
      <c r="O76" s="60" t="str">
        <f>O$24</f>
        <v>X=60/K</v>
      </c>
    </row>
    <row r="77" spans="1:15" ht="18">
      <c r="A77" s="19" t="s">
        <v>62</v>
      </c>
      <c r="B77" s="25">
        <f>1/32</f>
        <v>3.125E-2</v>
      </c>
      <c r="C77" s="25">
        <f>1/32</f>
        <v>3.125E-2</v>
      </c>
      <c r="D77" s="25">
        <f>1/16</f>
        <v>6.25E-2</v>
      </c>
      <c r="E77" s="25">
        <f>1/8</f>
        <v>0.125</v>
      </c>
      <c r="F77" s="25">
        <f>1/4</f>
        <v>0.25</v>
      </c>
      <c r="G77" s="25">
        <f>1/2</f>
        <v>0.5</v>
      </c>
      <c r="H77" s="24">
        <f t="shared" ref="H77" si="134">SUM(B77:G77)</f>
        <v>1</v>
      </c>
      <c r="I77" s="18"/>
      <c r="J77" s="18"/>
      <c r="K77" s="18"/>
      <c r="L77" s="18"/>
      <c r="M77" s="1"/>
      <c r="N77" s="1"/>
      <c r="O77" s="60">
        <f>O$25</f>
        <v>0</v>
      </c>
    </row>
    <row r="78" spans="1:15" ht="18.75" thickBot="1">
      <c r="A78" s="19" t="s">
        <v>61</v>
      </c>
      <c r="B78" s="29">
        <f>IF($M73&lt;1,13,B77*$H79)</f>
        <v>13</v>
      </c>
      <c r="C78" s="29">
        <f t="shared" ref="C78:G78" si="135">IF($M73&lt;1,13,C77*$H79)</f>
        <v>13</v>
      </c>
      <c r="D78" s="29">
        <f t="shared" si="135"/>
        <v>13</v>
      </c>
      <c r="E78" s="29">
        <f t="shared" si="135"/>
        <v>13</v>
      </c>
      <c r="F78" s="29">
        <f t="shared" si="135"/>
        <v>13</v>
      </c>
      <c r="G78" s="29">
        <f t="shared" si="135"/>
        <v>13</v>
      </c>
      <c r="H78" s="24">
        <f>SUM(B78:G78)</f>
        <v>78</v>
      </c>
      <c r="I78" s="18"/>
      <c r="J78" s="18"/>
      <c r="K78" s="18"/>
      <c r="L78" s="18"/>
      <c r="M78" s="1"/>
      <c r="N78" s="1"/>
      <c r="O78" s="60">
        <f>O$26</f>
        <v>0</v>
      </c>
    </row>
    <row r="79" spans="1:15" ht="19.5" thickTop="1" thickBot="1">
      <c r="A79" s="28" t="s">
        <v>60</v>
      </c>
      <c r="B79" s="43"/>
      <c r="C79" s="44"/>
      <c r="D79" s="44"/>
      <c r="E79" s="44"/>
      <c r="F79" s="44"/>
      <c r="G79" s="45"/>
      <c r="H79" s="18">
        <f>SUM(B79:G79)</f>
        <v>0</v>
      </c>
      <c r="I79" s="18"/>
      <c r="J79" s="18"/>
      <c r="K79" s="18"/>
      <c r="L79" s="18"/>
      <c r="M79" s="1"/>
      <c r="N79" s="1"/>
      <c r="O79" s="60">
        <f>O$27</f>
        <v>0</v>
      </c>
    </row>
    <row r="80" spans="1:15" ht="27" thickTop="1">
      <c r="A80" s="19" t="s">
        <v>63</v>
      </c>
      <c r="B80" s="30">
        <f>(B79-B78)*(B79-B78)</f>
        <v>169</v>
      </c>
      <c r="C80" s="30">
        <f t="shared" ref="C80:G80" si="136">(C79-C78)*(C79-C78)</f>
        <v>169</v>
      </c>
      <c r="D80" s="30">
        <f t="shared" si="136"/>
        <v>169</v>
      </c>
      <c r="E80" s="30">
        <f t="shared" si="136"/>
        <v>169</v>
      </c>
      <c r="F80" s="30">
        <f t="shared" si="136"/>
        <v>169</v>
      </c>
      <c r="G80" s="30">
        <f t="shared" si="136"/>
        <v>169</v>
      </c>
      <c r="H80" s="24"/>
      <c r="I80" s="32" t="s">
        <v>74</v>
      </c>
      <c r="J80" s="18"/>
      <c r="K80" s="18"/>
      <c r="L80" s="18"/>
      <c r="M80" s="1"/>
      <c r="N80" s="1"/>
      <c r="O80" s="60">
        <f>O$28</f>
        <v>0</v>
      </c>
    </row>
    <row r="81" spans="1:15" ht="18.75" thickBot="1">
      <c r="A81" s="19" t="s">
        <v>64</v>
      </c>
      <c r="B81" s="25">
        <f>B80/B78</f>
        <v>13</v>
      </c>
      <c r="C81" s="25">
        <f t="shared" ref="C81:G81" si="137">C80/C78</f>
        <v>13</v>
      </c>
      <c r="D81" s="25">
        <f t="shared" si="137"/>
        <v>13</v>
      </c>
      <c r="E81" s="25">
        <f t="shared" si="137"/>
        <v>13</v>
      </c>
      <c r="F81" s="25">
        <f t="shared" si="137"/>
        <v>13</v>
      </c>
      <c r="G81" s="25">
        <f t="shared" si="137"/>
        <v>13</v>
      </c>
      <c r="H81" s="46">
        <f t="shared" ref="H81" si="138">SUM(B81:G81)</f>
        <v>78</v>
      </c>
      <c r="I81" s="31">
        <f>CHIDIST(H81,1)</f>
        <v>1.0304055432977745E-18</v>
      </c>
      <c r="J81" s="18"/>
      <c r="K81" s="18"/>
      <c r="L81" s="18"/>
      <c r="M81" s="1"/>
      <c r="N81" s="1"/>
      <c r="O81" s="60">
        <f>O$29</f>
        <v>0</v>
      </c>
    </row>
    <row r="82" spans="1:15" ht="18">
      <c r="A82" s="53" t="s">
        <v>77</v>
      </c>
      <c r="B82" s="54"/>
      <c r="C82" s="54"/>
      <c r="D82" s="54"/>
      <c r="E82" s="54"/>
      <c r="F82" s="54"/>
      <c r="G82" s="55"/>
      <c r="H82" s="24"/>
      <c r="I82" s="18"/>
      <c r="J82" s="18"/>
      <c r="K82" s="18"/>
      <c r="L82" s="18"/>
      <c r="M82" s="1"/>
      <c r="N82" s="1"/>
      <c r="O82" s="60">
        <f>O$30</f>
        <v>0</v>
      </c>
    </row>
    <row r="83" spans="1:15" ht="18">
      <c r="A83" s="19" t="s">
        <v>72</v>
      </c>
      <c r="B83" s="26" t="s">
        <v>66</v>
      </c>
      <c r="C83" s="26" t="s">
        <v>67</v>
      </c>
      <c r="D83" s="26" t="s">
        <v>68</v>
      </c>
      <c r="E83" s="26" t="s">
        <v>69</v>
      </c>
      <c r="F83" s="26" t="s">
        <v>70</v>
      </c>
      <c r="G83" s="26" t="s">
        <v>71</v>
      </c>
      <c r="H83" s="24"/>
      <c r="I83" s="17"/>
      <c r="J83" s="17"/>
      <c r="K83" s="17"/>
      <c r="L83" s="17"/>
      <c r="M83" s="1"/>
      <c r="N83" s="1"/>
      <c r="O83" s="60">
        <f>O$31</f>
        <v>0</v>
      </c>
    </row>
    <row r="84" spans="1:15" ht="18">
      <c r="A84" s="19" t="s">
        <v>65</v>
      </c>
      <c r="B84" s="25">
        <f>2/74</f>
        <v>2.7027027027027029E-2</v>
      </c>
      <c r="C84" s="25">
        <f t="shared" ref="C84" si="139">2/74</f>
        <v>2.7027027027027029E-2</v>
      </c>
      <c r="D84" s="25">
        <f>4/74</f>
        <v>5.4054054054054057E-2</v>
      </c>
      <c r="E84" s="25">
        <f>6/74</f>
        <v>8.1081081081081086E-2</v>
      </c>
      <c r="F84" s="25">
        <f>14/74</f>
        <v>0.1891891891891892</v>
      </c>
      <c r="G84" s="25">
        <f>46/74</f>
        <v>0.6216216216216216</v>
      </c>
      <c r="H84" s="24">
        <f t="shared" ref="H84:H85" si="140">SUM(B84:G84)</f>
        <v>1</v>
      </c>
      <c r="I84" s="17"/>
      <c r="J84" s="17"/>
      <c r="K84" s="17"/>
      <c r="L84" s="17"/>
      <c r="M84" s="1"/>
      <c r="N84" s="1"/>
      <c r="O84" s="60">
        <f>O$32</f>
        <v>0</v>
      </c>
    </row>
    <row r="85" spans="1:15" ht="18.75" thickBot="1">
      <c r="A85" s="19" t="s">
        <v>73</v>
      </c>
      <c r="B85" s="29">
        <f>IF($M73&lt;1,13,B84*$H86)</f>
        <v>13</v>
      </c>
      <c r="C85" s="29">
        <f t="shared" ref="C85:G85" si="141">IF($M73&lt;1,13,C84*$H86)</f>
        <v>13</v>
      </c>
      <c r="D85" s="29">
        <f t="shared" si="141"/>
        <v>13</v>
      </c>
      <c r="E85" s="29">
        <f t="shared" si="141"/>
        <v>13</v>
      </c>
      <c r="F85" s="29">
        <f t="shared" si="141"/>
        <v>13</v>
      </c>
      <c r="G85" s="29">
        <f t="shared" si="141"/>
        <v>13</v>
      </c>
      <c r="H85" s="24">
        <f t="shared" si="140"/>
        <v>78</v>
      </c>
      <c r="I85" s="17"/>
      <c r="J85" s="17"/>
      <c r="K85" s="17"/>
      <c r="L85" s="17"/>
      <c r="M85" s="1"/>
      <c r="N85" s="1"/>
      <c r="O85" s="60">
        <f>O$33</f>
        <v>0</v>
      </c>
    </row>
    <row r="86" spans="1:15" ht="19.5" thickTop="1" thickBot="1">
      <c r="A86" s="28" t="s">
        <v>60</v>
      </c>
      <c r="B86" s="40">
        <f>B79</f>
        <v>0</v>
      </c>
      <c r="C86" s="41">
        <f t="shared" ref="C86:G86" si="142">C79</f>
        <v>0</v>
      </c>
      <c r="D86" s="41">
        <f t="shared" si="142"/>
        <v>0</v>
      </c>
      <c r="E86" s="41">
        <f t="shared" si="142"/>
        <v>0</v>
      </c>
      <c r="F86" s="41">
        <f t="shared" si="142"/>
        <v>0</v>
      </c>
      <c r="G86" s="42">
        <f t="shared" si="142"/>
        <v>0</v>
      </c>
      <c r="H86" s="18">
        <f>SUM(B86:G86)</f>
        <v>0</v>
      </c>
      <c r="I86" s="17"/>
      <c r="J86" s="17"/>
      <c r="K86" s="17"/>
      <c r="L86" s="17"/>
      <c r="M86" s="1"/>
      <c r="N86" s="1"/>
      <c r="O86" s="60">
        <f>O$34</f>
        <v>0</v>
      </c>
    </row>
    <row r="87" spans="1:15" ht="27" thickTop="1">
      <c r="A87" s="19" t="s">
        <v>63</v>
      </c>
      <c r="B87" s="30">
        <f>(B86-B85)*(B86-B85)</f>
        <v>169</v>
      </c>
      <c r="C87" s="30">
        <f t="shared" ref="C87:G87" si="143">(C86-C85)*(C86-C85)</f>
        <v>169</v>
      </c>
      <c r="D87" s="30">
        <f t="shared" si="143"/>
        <v>169</v>
      </c>
      <c r="E87" s="30">
        <f t="shared" si="143"/>
        <v>169</v>
      </c>
      <c r="F87" s="30">
        <f t="shared" si="143"/>
        <v>169</v>
      </c>
      <c r="G87" s="30">
        <f t="shared" si="143"/>
        <v>169</v>
      </c>
      <c r="H87" s="24"/>
      <c r="I87" s="32" t="s">
        <v>74</v>
      </c>
      <c r="J87" s="17"/>
      <c r="K87" s="17"/>
      <c r="L87" s="17"/>
      <c r="M87" s="1"/>
      <c r="N87" s="1"/>
      <c r="O87" s="60">
        <f>O$35</f>
        <v>0</v>
      </c>
    </row>
    <row r="88" spans="1:15" ht="18.75" thickBot="1">
      <c r="A88" s="19" t="s">
        <v>64</v>
      </c>
      <c r="B88" s="25">
        <f>B87/B85</f>
        <v>13</v>
      </c>
      <c r="C88" s="25">
        <f t="shared" ref="C88:G88" si="144">C87/C85</f>
        <v>13</v>
      </c>
      <c r="D88" s="25">
        <f t="shared" si="144"/>
        <v>13</v>
      </c>
      <c r="E88" s="25">
        <f t="shared" si="144"/>
        <v>13</v>
      </c>
      <c r="F88" s="25">
        <f t="shared" si="144"/>
        <v>13</v>
      </c>
      <c r="G88" s="25">
        <f t="shared" si="144"/>
        <v>13</v>
      </c>
      <c r="H88" s="46">
        <f t="shared" ref="H88" si="145">SUM(B88:G88)</f>
        <v>78</v>
      </c>
      <c r="I88" s="31">
        <f>CHIDIST(H88,1)</f>
        <v>1.0304055432977745E-18</v>
      </c>
      <c r="J88" s="17"/>
      <c r="K88" s="17"/>
      <c r="L88" s="17"/>
      <c r="M88" s="1"/>
      <c r="N88" s="1"/>
      <c r="O88" s="60">
        <f>O$36</f>
        <v>0</v>
      </c>
    </row>
    <row r="89" spans="1:15" ht="18.75" thickBot="1">
      <c r="A89" s="1"/>
      <c r="B89" s="33"/>
      <c r="C89" s="33"/>
      <c r="D89" s="33"/>
      <c r="E89" s="33"/>
      <c r="F89" s="33"/>
      <c r="G89" s="33"/>
      <c r="H89" s="17"/>
      <c r="I89" s="17"/>
      <c r="J89" s="17"/>
      <c r="K89" s="17"/>
      <c r="L89" s="17"/>
      <c r="M89" s="1"/>
      <c r="N89" s="1"/>
      <c r="O89" s="60">
        <f>O$37</f>
        <v>0</v>
      </c>
    </row>
    <row r="90" spans="1:15" ht="18">
      <c r="A90" s="1" t="s">
        <v>75</v>
      </c>
      <c r="B90" s="34">
        <v>0</v>
      </c>
      <c r="C90" s="35">
        <v>0.1</v>
      </c>
      <c r="D90" s="35">
        <v>0.5</v>
      </c>
      <c r="E90" s="35">
        <v>1</v>
      </c>
      <c r="F90" s="35">
        <v>2.5</v>
      </c>
      <c r="G90" s="36">
        <v>5</v>
      </c>
      <c r="H90" s="17"/>
      <c r="I90" s="17"/>
      <c r="J90" s="17"/>
      <c r="K90" s="17"/>
      <c r="L90" s="17"/>
      <c r="M90" s="1"/>
      <c r="N90" s="1"/>
      <c r="O90" s="60">
        <f>O$38</f>
        <v>0</v>
      </c>
    </row>
    <row r="91" spans="1:15" ht="18.75" thickBot="1">
      <c r="A91" s="1" t="s">
        <v>76</v>
      </c>
      <c r="B91" s="37">
        <f>CHIDIST(B90,1)</f>
        <v>1</v>
      </c>
      <c r="C91" s="38">
        <f t="shared" ref="C91:G91" si="146">CHIDIST(C90,1)</f>
        <v>0.75182963429462546</v>
      </c>
      <c r="D91" s="38">
        <f t="shared" si="146"/>
        <v>0.4795001239653619</v>
      </c>
      <c r="E91" s="38">
        <f t="shared" si="146"/>
        <v>0.31731081309762943</v>
      </c>
      <c r="F91" s="38">
        <f t="shared" si="146"/>
        <v>0.11384633491240598</v>
      </c>
      <c r="G91" s="39">
        <f t="shared" si="146"/>
        <v>2.5347320288920873E-2</v>
      </c>
      <c r="H91" s="17"/>
      <c r="I91" s="17"/>
      <c r="J91" s="17"/>
      <c r="K91" s="17"/>
      <c r="L91" s="17"/>
      <c r="M91" s="1"/>
      <c r="N91" s="1"/>
      <c r="O91" s="60">
        <f>O$39</f>
        <v>0</v>
      </c>
    </row>
    <row r="92" spans="1:15" ht="18">
      <c r="A92" s="1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"/>
      <c r="N92" s="1"/>
      <c r="O92" s="60">
        <f>O$40</f>
        <v>0</v>
      </c>
    </row>
    <row r="93" spans="1:15" ht="18">
      <c r="A93" s="47"/>
      <c r="B93" s="4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"/>
      <c r="N93" s="1"/>
      <c r="O93" s="60">
        <f>O$41</f>
        <v>0</v>
      </c>
    </row>
    <row r="94" spans="1:15" ht="18">
      <c r="A94" s="14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"/>
      <c r="N94" s="1"/>
      <c r="O94" s="60">
        <f>O$42</f>
        <v>0</v>
      </c>
    </row>
    <row r="95" spans="1:15" ht="18">
      <c r="A95" s="14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"/>
      <c r="N95" s="1"/>
      <c r="O95" s="60">
        <f>O$43</f>
        <v>0</v>
      </c>
    </row>
    <row r="96" spans="1:15" ht="1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5" ht="19.5" thickBot="1">
      <c r="A97" s="7" t="str">
        <f>'Название и список группы'!A5</f>
        <v>Исмаили</v>
      </c>
      <c r="B97" s="56" t="str">
        <f>'Название и список группы'!B5</f>
        <v>Исмаил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1"/>
      <c r="O97" s="60" t="str">
        <f>O$19</f>
        <v>Заполните только желтые поля!!!</v>
      </c>
    </row>
    <row r="98" spans="1:15" ht="18.75" thickTop="1">
      <c r="A98" s="19" t="s">
        <v>58</v>
      </c>
      <c r="B98" s="20">
        <v>1</v>
      </c>
      <c r="C98" s="20">
        <v>2</v>
      </c>
      <c r="D98" s="21">
        <v>3</v>
      </c>
      <c r="E98" s="21">
        <v>4</v>
      </c>
      <c r="F98" s="21">
        <v>5</v>
      </c>
      <c r="G98" s="21">
        <v>6</v>
      </c>
      <c r="H98" s="21">
        <v>7</v>
      </c>
      <c r="I98" s="21">
        <v>8</v>
      </c>
      <c r="J98" s="21">
        <v>9</v>
      </c>
      <c r="K98" s="21">
        <v>10</v>
      </c>
      <c r="L98" s="24"/>
      <c r="M98" s="58" t="s">
        <v>1</v>
      </c>
      <c r="N98" s="1"/>
      <c r="O98" s="61" t="str">
        <f>O$20</f>
        <v>10 серий по &lt;7 бросков монеты</v>
      </c>
    </row>
    <row r="99" spans="1:15" ht="18.75" thickBot="1">
      <c r="A99" s="19" t="s">
        <v>0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18"/>
      <c r="M99" s="59">
        <f>IF(H105=10,1,10^(-5))</f>
        <v>1.0000000000000001E-5</v>
      </c>
      <c r="N99" s="1"/>
      <c r="O99" s="65" t="str">
        <f>O$21</f>
        <v>Серия завершается, если выпал "орел" или,</v>
      </c>
    </row>
    <row r="100" spans="1:15" ht="18.75" thickTop="1">
      <c r="A100" s="19" t="s">
        <v>57</v>
      </c>
      <c r="B100" s="16">
        <f>IF(B99=0,0,60/B99)</f>
        <v>0</v>
      </c>
      <c r="C100" s="16">
        <f t="shared" ref="C100:K100" si="147">IF(C99=0,0,60/C99)</f>
        <v>0</v>
      </c>
      <c r="D100" s="16">
        <f t="shared" si="147"/>
        <v>0</v>
      </c>
      <c r="E100" s="16">
        <f t="shared" si="147"/>
        <v>0</v>
      </c>
      <c r="F100" s="16">
        <f t="shared" si="147"/>
        <v>0</v>
      </c>
      <c r="G100" s="16">
        <f t="shared" si="147"/>
        <v>0</v>
      </c>
      <c r="H100" s="16">
        <f t="shared" si="147"/>
        <v>0</v>
      </c>
      <c r="I100" s="16">
        <f t="shared" si="147"/>
        <v>0</v>
      </c>
      <c r="J100" s="16">
        <f t="shared" si="147"/>
        <v>0</v>
      </c>
      <c r="K100" s="16">
        <f t="shared" si="147"/>
        <v>0</v>
      </c>
      <c r="L100" s="24"/>
      <c r="M100" s="1"/>
      <c r="N100" s="1"/>
      <c r="O100" s="65" t="str">
        <f>O$22</f>
        <v>если выпали только решки, после 6-го броска.</v>
      </c>
    </row>
    <row r="101" spans="1:15" ht="18">
      <c r="A101" s="49" t="s">
        <v>78</v>
      </c>
      <c r="B101" s="50">
        <f>IF(SUM(B99:L99)&gt;0,1,10^(-5))</f>
        <v>1.0000000000000001E-5</v>
      </c>
      <c r="C101" s="22"/>
      <c r="D101" s="22"/>
      <c r="E101" s="22"/>
      <c r="F101" s="22"/>
      <c r="G101" s="22"/>
      <c r="H101" s="23"/>
      <c r="I101" s="23"/>
      <c r="J101" s="23"/>
      <c r="K101" s="23"/>
      <c r="L101" s="18"/>
      <c r="M101" s="1"/>
      <c r="N101" s="1"/>
      <c r="O101" s="60" t="str">
        <f>O$23</f>
        <v>K - кол-во бросков серии.</v>
      </c>
    </row>
    <row r="102" spans="1:15" ht="18">
      <c r="A102" s="19" t="s">
        <v>59</v>
      </c>
      <c r="B102" s="16">
        <v>10</v>
      </c>
      <c r="C102" s="16">
        <v>12</v>
      </c>
      <c r="D102" s="16">
        <v>15</v>
      </c>
      <c r="E102" s="16">
        <v>20</v>
      </c>
      <c r="F102" s="16">
        <v>30</v>
      </c>
      <c r="G102" s="16">
        <v>60</v>
      </c>
      <c r="H102" s="24"/>
      <c r="I102" s="18"/>
      <c r="J102" s="18"/>
      <c r="K102" s="18"/>
      <c r="L102" s="18"/>
      <c r="M102" s="1"/>
      <c r="N102" s="1"/>
      <c r="O102" s="60" t="str">
        <f>O$24</f>
        <v>X=60/K</v>
      </c>
    </row>
    <row r="103" spans="1:15" ht="18">
      <c r="A103" s="19" t="s">
        <v>62</v>
      </c>
      <c r="B103" s="25">
        <f>1/32</f>
        <v>3.125E-2</v>
      </c>
      <c r="C103" s="25">
        <f>1/32</f>
        <v>3.125E-2</v>
      </c>
      <c r="D103" s="25">
        <f>1/16</f>
        <v>6.25E-2</v>
      </c>
      <c r="E103" s="25">
        <f>1/8</f>
        <v>0.125</v>
      </c>
      <c r="F103" s="25">
        <f>1/4</f>
        <v>0.25</v>
      </c>
      <c r="G103" s="25">
        <f>1/2</f>
        <v>0.5</v>
      </c>
      <c r="H103" s="24">
        <f t="shared" ref="H103" si="148">SUM(B103:G103)</f>
        <v>1</v>
      </c>
      <c r="I103" s="18"/>
      <c r="J103" s="18"/>
      <c r="K103" s="18"/>
      <c r="L103" s="18"/>
      <c r="M103" s="1"/>
      <c r="N103" s="1"/>
      <c r="O103" s="60">
        <f>O$25</f>
        <v>0</v>
      </c>
    </row>
    <row r="104" spans="1:15" ht="18.75" thickBot="1">
      <c r="A104" s="19" t="s">
        <v>61</v>
      </c>
      <c r="B104" s="29">
        <f>IF($M99&lt;1,13,B103*$H105)</f>
        <v>13</v>
      </c>
      <c r="C104" s="29">
        <f t="shared" ref="C104:G104" si="149">IF($M99&lt;1,13,C103*$H105)</f>
        <v>13</v>
      </c>
      <c r="D104" s="29">
        <f t="shared" si="149"/>
        <v>13</v>
      </c>
      <c r="E104" s="29">
        <f t="shared" si="149"/>
        <v>13</v>
      </c>
      <c r="F104" s="29">
        <f t="shared" si="149"/>
        <v>13</v>
      </c>
      <c r="G104" s="29">
        <f t="shared" si="149"/>
        <v>13</v>
      </c>
      <c r="H104" s="24">
        <f>SUM(B104:G104)</f>
        <v>78</v>
      </c>
      <c r="I104" s="18"/>
      <c r="J104" s="18"/>
      <c r="K104" s="18"/>
      <c r="L104" s="18"/>
      <c r="M104" s="1"/>
      <c r="N104" s="1"/>
      <c r="O104" s="60">
        <f>O$26</f>
        <v>0</v>
      </c>
    </row>
    <row r="105" spans="1:15" ht="19.5" thickTop="1" thickBot="1">
      <c r="A105" s="28" t="s">
        <v>60</v>
      </c>
      <c r="B105" s="43"/>
      <c r="C105" s="44"/>
      <c r="D105" s="44"/>
      <c r="E105" s="44"/>
      <c r="F105" s="44"/>
      <c r="G105" s="45"/>
      <c r="H105" s="18">
        <f>SUM(B105:G105)</f>
        <v>0</v>
      </c>
      <c r="I105" s="18"/>
      <c r="J105" s="18"/>
      <c r="K105" s="18"/>
      <c r="L105" s="18"/>
      <c r="M105" s="1"/>
      <c r="N105" s="1"/>
      <c r="O105" s="60">
        <f>O$27</f>
        <v>0</v>
      </c>
    </row>
    <row r="106" spans="1:15" ht="27" thickTop="1">
      <c r="A106" s="19" t="s">
        <v>63</v>
      </c>
      <c r="B106" s="30">
        <f>(B105-B104)*(B105-B104)</f>
        <v>169</v>
      </c>
      <c r="C106" s="30">
        <f t="shared" ref="C106:G106" si="150">(C105-C104)*(C105-C104)</f>
        <v>169</v>
      </c>
      <c r="D106" s="30">
        <f t="shared" si="150"/>
        <v>169</v>
      </c>
      <c r="E106" s="30">
        <f t="shared" si="150"/>
        <v>169</v>
      </c>
      <c r="F106" s="30">
        <f t="shared" si="150"/>
        <v>169</v>
      </c>
      <c r="G106" s="30">
        <f t="shared" si="150"/>
        <v>169</v>
      </c>
      <c r="H106" s="24"/>
      <c r="I106" s="32" t="s">
        <v>74</v>
      </c>
      <c r="J106" s="18"/>
      <c r="K106" s="18"/>
      <c r="L106" s="18"/>
      <c r="M106" s="1"/>
      <c r="N106" s="1"/>
      <c r="O106" s="60">
        <f>O$28</f>
        <v>0</v>
      </c>
    </row>
    <row r="107" spans="1:15" ht="18.75" thickBot="1">
      <c r="A107" s="19" t="s">
        <v>64</v>
      </c>
      <c r="B107" s="25">
        <f>B106/B104</f>
        <v>13</v>
      </c>
      <c r="C107" s="25">
        <f t="shared" ref="C107:G107" si="151">C106/C104</f>
        <v>13</v>
      </c>
      <c r="D107" s="25">
        <f t="shared" si="151"/>
        <v>13</v>
      </c>
      <c r="E107" s="25">
        <f t="shared" si="151"/>
        <v>13</v>
      </c>
      <c r="F107" s="25">
        <f t="shared" si="151"/>
        <v>13</v>
      </c>
      <c r="G107" s="25">
        <f t="shared" si="151"/>
        <v>13</v>
      </c>
      <c r="H107" s="46">
        <f t="shared" ref="H107" si="152">SUM(B107:G107)</f>
        <v>78</v>
      </c>
      <c r="I107" s="31">
        <f>CHIDIST(H107,1)</f>
        <v>1.0304055432977745E-18</v>
      </c>
      <c r="J107" s="18"/>
      <c r="K107" s="18"/>
      <c r="L107" s="18"/>
      <c r="M107" s="1"/>
      <c r="N107" s="1"/>
      <c r="O107" s="60">
        <f>O$29</f>
        <v>0</v>
      </c>
    </row>
    <row r="108" spans="1:15" ht="18">
      <c r="A108" s="53" t="s">
        <v>77</v>
      </c>
      <c r="B108" s="54"/>
      <c r="C108" s="54"/>
      <c r="D108" s="54"/>
      <c r="E108" s="54"/>
      <c r="F108" s="54"/>
      <c r="G108" s="55"/>
      <c r="H108" s="24"/>
      <c r="I108" s="18"/>
      <c r="J108" s="18"/>
      <c r="K108" s="18"/>
      <c r="L108" s="18"/>
      <c r="M108" s="1"/>
      <c r="N108" s="1"/>
      <c r="O108" s="60">
        <f>O$30</f>
        <v>0</v>
      </c>
    </row>
    <row r="109" spans="1:15" ht="18">
      <c r="A109" s="19" t="s">
        <v>72</v>
      </c>
      <c r="B109" s="26" t="s">
        <v>66</v>
      </c>
      <c r="C109" s="26" t="s">
        <v>67</v>
      </c>
      <c r="D109" s="26" t="s">
        <v>68</v>
      </c>
      <c r="E109" s="26" t="s">
        <v>69</v>
      </c>
      <c r="F109" s="26" t="s">
        <v>70</v>
      </c>
      <c r="G109" s="26" t="s">
        <v>71</v>
      </c>
      <c r="H109" s="24"/>
      <c r="I109" s="17"/>
      <c r="J109" s="17"/>
      <c r="K109" s="17"/>
      <c r="L109" s="17"/>
      <c r="M109" s="1"/>
      <c r="N109" s="1"/>
      <c r="O109" s="60">
        <f>O$31</f>
        <v>0</v>
      </c>
    </row>
    <row r="110" spans="1:15" ht="18">
      <c r="A110" s="19" t="s">
        <v>65</v>
      </c>
      <c r="B110" s="25">
        <f>2/74</f>
        <v>2.7027027027027029E-2</v>
      </c>
      <c r="C110" s="25">
        <f t="shared" ref="C110" si="153">2/74</f>
        <v>2.7027027027027029E-2</v>
      </c>
      <c r="D110" s="25">
        <f>4/74</f>
        <v>5.4054054054054057E-2</v>
      </c>
      <c r="E110" s="25">
        <f>6/74</f>
        <v>8.1081081081081086E-2</v>
      </c>
      <c r="F110" s="25">
        <f>14/74</f>
        <v>0.1891891891891892</v>
      </c>
      <c r="G110" s="25">
        <f>46/74</f>
        <v>0.6216216216216216</v>
      </c>
      <c r="H110" s="24">
        <f t="shared" ref="H110:H111" si="154">SUM(B110:G110)</f>
        <v>1</v>
      </c>
      <c r="I110" s="17"/>
      <c r="J110" s="17"/>
      <c r="K110" s="17"/>
      <c r="L110" s="17"/>
      <c r="M110" s="1"/>
      <c r="N110" s="1"/>
      <c r="O110" s="60">
        <f>O$32</f>
        <v>0</v>
      </c>
    </row>
    <row r="111" spans="1:15" ht="18.75" thickBot="1">
      <c r="A111" s="19" t="s">
        <v>73</v>
      </c>
      <c r="B111" s="29">
        <f>IF($M99&lt;1,13,B110*$H112)</f>
        <v>13</v>
      </c>
      <c r="C111" s="29">
        <f t="shared" ref="C111:G111" si="155">IF($M99&lt;1,13,C110*$H112)</f>
        <v>13</v>
      </c>
      <c r="D111" s="29">
        <f t="shared" si="155"/>
        <v>13</v>
      </c>
      <c r="E111" s="29">
        <f t="shared" si="155"/>
        <v>13</v>
      </c>
      <c r="F111" s="29">
        <f t="shared" si="155"/>
        <v>13</v>
      </c>
      <c r="G111" s="29">
        <f t="shared" si="155"/>
        <v>13</v>
      </c>
      <c r="H111" s="24">
        <f t="shared" si="154"/>
        <v>78</v>
      </c>
      <c r="I111" s="17"/>
      <c r="J111" s="17"/>
      <c r="K111" s="17"/>
      <c r="L111" s="17"/>
      <c r="M111" s="1"/>
      <c r="N111" s="1"/>
      <c r="O111" s="60">
        <f>O$33</f>
        <v>0</v>
      </c>
    </row>
    <row r="112" spans="1:15" ht="19.5" thickTop="1" thickBot="1">
      <c r="A112" s="28" t="s">
        <v>60</v>
      </c>
      <c r="B112" s="40">
        <f>B105</f>
        <v>0</v>
      </c>
      <c r="C112" s="41">
        <f t="shared" ref="C112:G112" si="156">C105</f>
        <v>0</v>
      </c>
      <c r="D112" s="41">
        <f t="shared" si="156"/>
        <v>0</v>
      </c>
      <c r="E112" s="41">
        <f t="shared" si="156"/>
        <v>0</v>
      </c>
      <c r="F112" s="41">
        <f t="shared" si="156"/>
        <v>0</v>
      </c>
      <c r="G112" s="42">
        <f t="shared" si="156"/>
        <v>0</v>
      </c>
      <c r="H112" s="18">
        <f>SUM(B112:G112)</f>
        <v>0</v>
      </c>
      <c r="I112" s="17"/>
      <c r="J112" s="17"/>
      <c r="K112" s="17"/>
      <c r="L112" s="17"/>
      <c r="M112" s="1"/>
      <c r="N112" s="1"/>
      <c r="O112" s="60">
        <f>O$34</f>
        <v>0</v>
      </c>
    </row>
    <row r="113" spans="1:15" ht="27" thickTop="1">
      <c r="A113" s="19" t="s">
        <v>63</v>
      </c>
      <c r="B113" s="30">
        <f>(B112-B111)*(B112-B111)</f>
        <v>169</v>
      </c>
      <c r="C113" s="30">
        <f t="shared" ref="C113:G113" si="157">(C112-C111)*(C112-C111)</f>
        <v>169</v>
      </c>
      <c r="D113" s="30">
        <f t="shared" si="157"/>
        <v>169</v>
      </c>
      <c r="E113" s="30">
        <f t="shared" si="157"/>
        <v>169</v>
      </c>
      <c r="F113" s="30">
        <f t="shared" si="157"/>
        <v>169</v>
      </c>
      <c r="G113" s="30">
        <f t="shared" si="157"/>
        <v>169</v>
      </c>
      <c r="H113" s="24"/>
      <c r="I113" s="32" t="s">
        <v>74</v>
      </c>
      <c r="J113" s="17"/>
      <c r="K113" s="17"/>
      <c r="L113" s="17"/>
      <c r="M113" s="1"/>
      <c r="N113" s="1"/>
      <c r="O113" s="60">
        <f>O$35</f>
        <v>0</v>
      </c>
    </row>
    <row r="114" spans="1:15" ht="18.75" thickBot="1">
      <c r="A114" s="19" t="s">
        <v>64</v>
      </c>
      <c r="B114" s="25">
        <f>B113/B111</f>
        <v>13</v>
      </c>
      <c r="C114" s="25">
        <f t="shared" ref="C114:G114" si="158">C113/C111</f>
        <v>13</v>
      </c>
      <c r="D114" s="25">
        <f t="shared" si="158"/>
        <v>13</v>
      </c>
      <c r="E114" s="25">
        <f t="shared" si="158"/>
        <v>13</v>
      </c>
      <c r="F114" s="25">
        <f t="shared" si="158"/>
        <v>13</v>
      </c>
      <c r="G114" s="25">
        <f t="shared" si="158"/>
        <v>13</v>
      </c>
      <c r="H114" s="46">
        <f t="shared" ref="H114" si="159">SUM(B114:G114)</f>
        <v>78</v>
      </c>
      <c r="I114" s="31">
        <f>CHIDIST(H114,1)</f>
        <v>1.0304055432977745E-18</v>
      </c>
      <c r="J114" s="17"/>
      <c r="K114" s="17"/>
      <c r="L114" s="17"/>
      <c r="M114" s="1"/>
      <c r="N114" s="1"/>
      <c r="O114" s="60">
        <f>O$36</f>
        <v>0</v>
      </c>
    </row>
    <row r="115" spans="1:15" ht="18.75" thickBot="1">
      <c r="A115" s="1"/>
      <c r="B115" s="33"/>
      <c r="C115" s="33"/>
      <c r="D115" s="33"/>
      <c r="E115" s="33"/>
      <c r="F115" s="33"/>
      <c r="G115" s="33"/>
      <c r="H115" s="17"/>
      <c r="I115" s="17"/>
      <c r="J115" s="17"/>
      <c r="K115" s="17"/>
      <c r="L115" s="17"/>
      <c r="M115" s="1"/>
      <c r="N115" s="1"/>
      <c r="O115" s="60">
        <f>O$37</f>
        <v>0</v>
      </c>
    </row>
    <row r="116" spans="1:15" ht="18">
      <c r="A116" s="1" t="s">
        <v>75</v>
      </c>
      <c r="B116" s="34">
        <v>0</v>
      </c>
      <c r="C116" s="35">
        <v>0.1</v>
      </c>
      <c r="D116" s="35">
        <v>0.5</v>
      </c>
      <c r="E116" s="35">
        <v>1</v>
      </c>
      <c r="F116" s="35">
        <v>2.5</v>
      </c>
      <c r="G116" s="36">
        <v>5</v>
      </c>
      <c r="H116" s="17"/>
      <c r="I116" s="17"/>
      <c r="J116" s="17"/>
      <c r="K116" s="17"/>
      <c r="L116" s="17"/>
      <c r="M116" s="1"/>
      <c r="N116" s="1"/>
      <c r="O116" s="60">
        <f>O$38</f>
        <v>0</v>
      </c>
    </row>
    <row r="117" spans="1:15" ht="18.75" thickBot="1">
      <c r="A117" s="1" t="s">
        <v>76</v>
      </c>
      <c r="B117" s="37">
        <f>CHIDIST(B116,1)</f>
        <v>1</v>
      </c>
      <c r="C117" s="38">
        <f t="shared" ref="C117:G117" si="160">CHIDIST(C116,1)</f>
        <v>0.75182963429462546</v>
      </c>
      <c r="D117" s="38">
        <f t="shared" si="160"/>
        <v>0.4795001239653619</v>
      </c>
      <c r="E117" s="38">
        <f t="shared" si="160"/>
        <v>0.31731081309762943</v>
      </c>
      <c r="F117" s="38">
        <f t="shared" si="160"/>
        <v>0.11384633491240598</v>
      </c>
      <c r="G117" s="39">
        <f t="shared" si="160"/>
        <v>2.5347320288920873E-2</v>
      </c>
      <c r="H117" s="17"/>
      <c r="I117" s="17"/>
      <c r="J117" s="17"/>
      <c r="K117" s="17"/>
      <c r="L117" s="17"/>
      <c r="M117" s="1"/>
      <c r="N117" s="1"/>
      <c r="O117" s="60">
        <f>O$39</f>
        <v>0</v>
      </c>
    </row>
    <row r="118" spans="1:15" ht="18">
      <c r="A118" s="1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"/>
      <c r="N118" s="1"/>
      <c r="O118" s="60">
        <f>O$40</f>
        <v>0</v>
      </c>
    </row>
    <row r="119" spans="1:15" ht="18">
      <c r="A119" s="47"/>
      <c r="B119" s="4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"/>
      <c r="N119" s="1"/>
      <c r="O119" s="60">
        <f>O$41</f>
        <v>0</v>
      </c>
    </row>
    <row r="120" spans="1:15" ht="18">
      <c r="A120" s="14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"/>
      <c r="N120" s="1"/>
      <c r="O120" s="60">
        <f>O$42</f>
        <v>0</v>
      </c>
    </row>
    <row r="121" spans="1:15" ht="18">
      <c r="A121" s="14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"/>
      <c r="N121" s="1"/>
      <c r="O121" s="60">
        <f>O$43</f>
        <v>0</v>
      </c>
    </row>
    <row r="122" spans="1:15" ht="1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5" ht="19.5" thickBot="1">
      <c r="A123" s="7" t="str">
        <f>'Название и список группы'!A6</f>
        <v>Камалов</v>
      </c>
      <c r="B123" s="56" t="str">
        <f>'Название и список группы'!B6</f>
        <v>Владислав Валерьевич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1"/>
      <c r="O123" s="60" t="str">
        <f>O$19</f>
        <v>Заполните только желтые поля!!!</v>
      </c>
    </row>
    <row r="124" spans="1:15" ht="18.75" thickTop="1">
      <c r="A124" s="19" t="s">
        <v>58</v>
      </c>
      <c r="B124" s="20">
        <v>1</v>
      </c>
      <c r="C124" s="20">
        <v>2</v>
      </c>
      <c r="D124" s="21">
        <v>3</v>
      </c>
      <c r="E124" s="21">
        <v>4</v>
      </c>
      <c r="F124" s="21">
        <v>5</v>
      </c>
      <c r="G124" s="21">
        <v>6</v>
      </c>
      <c r="H124" s="21">
        <v>7</v>
      </c>
      <c r="I124" s="21">
        <v>8</v>
      </c>
      <c r="J124" s="21">
        <v>9</v>
      </c>
      <c r="K124" s="21">
        <v>10</v>
      </c>
      <c r="L124" s="24"/>
      <c r="M124" s="58" t="s">
        <v>1</v>
      </c>
      <c r="N124" s="1"/>
      <c r="O124" s="61" t="str">
        <f>O$20</f>
        <v>10 серий по &lt;7 бросков монеты</v>
      </c>
    </row>
    <row r="125" spans="1:15" ht="18.75" thickBot="1">
      <c r="A125" s="19" t="s">
        <v>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18"/>
      <c r="M125" s="59">
        <f>IF(H131=10,1,10^(-5))</f>
        <v>1.0000000000000001E-5</v>
      </c>
      <c r="N125" s="1"/>
      <c r="O125" s="65" t="str">
        <f>O$21</f>
        <v>Серия завершается, если выпал "орел" или,</v>
      </c>
    </row>
    <row r="126" spans="1:15" ht="18.75" thickTop="1">
      <c r="A126" s="19" t="s">
        <v>57</v>
      </c>
      <c r="B126" s="16">
        <f>IF(B125=0,0,60/B125)</f>
        <v>0</v>
      </c>
      <c r="C126" s="16">
        <f t="shared" ref="C126:K126" si="161">IF(C125=0,0,60/C125)</f>
        <v>0</v>
      </c>
      <c r="D126" s="16">
        <f t="shared" si="161"/>
        <v>0</v>
      </c>
      <c r="E126" s="16">
        <f t="shared" si="161"/>
        <v>0</v>
      </c>
      <c r="F126" s="16">
        <f t="shared" si="161"/>
        <v>0</v>
      </c>
      <c r="G126" s="16">
        <f t="shared" si="161"/>
        <v>0</v>
      </c>
      <c r="H126" s="16">
        <f t="shared" si="161"/>
        <v>0</v>
      </c>
      <c r="I126" s="16">
        <f t="shared" si="161"/>
        <v>0</v>
      </c>
      <c r="J126" s="16">
        <f t="shared" si="161"/>
        <v>0</v>
      </c>
      <c r="K126" s="16">
        <f t="shared" si="161"/>
        <v>0</v>
      </c>
      <c r="L126" s="24"/>
      <c r="M126" s="1"/>
      <c r="N126" s="1"/>
      <c r="O126" s="65" t="str">
        <f>O$22</f>
        <v>если выпали только решки, после 6-го броска.</v>
      </c>
    </row>
    <row r="127" spans="1:15" ht="18">
      <c r="A127" s="49" t="s">
        <v>78</v>
      </c>
      <c r="B127" s="50">
        <f>IF(SUM(B125:L125)&gt;0,1,10^(-5))</f>
        <v>1.0000000000000001E-5</v>
      </c>
      <c r="C127" s="22"/>
      <c r="D127" s="22"/>
      <c r="E127" s="22"/>
      <c r="F127" s="22"/>
      <c r="G127" s="22"/>
      <c r="H127" s="23"/>
      <c r="I127" s="23"/>
      <c r="J127" s="23"/>
      <c r="K127" s="23"/>
      <c r="L127" s="18"/>
      <c r="M127" s="1"/>
      <c r="N127" s="1"/>
      <c r="O127" s="60" t="str">
        <f>O$23</f>
        <v>K - кол-во бросков серии.</v>
      </c>
    </row>
    <row r="128" spans="1:15" ht="18">
      <c r="A128" s="19" t="s">
        <v>59</v>
      </c>
      <c r="B128" s="16">
        <v>10</v>
      </c>
      <c r="C128" s="16">
        <v>12</v>
      </c>
      <c r="D128" s="16">
        <v>15</v>
      </c>
      <c r="E128" s="16">
        <v>20</v>
      </c>
      <c r="F128" s="16">
        <v>30</v>
      </c>
      <c r="G128" s="16">
        <v>60</v>
      </c>
      <c r="H128" s="24"/>
      <c r="I128" s="18"/>
      <c r="J128" s="18"/>
      <c r="K128" s="18"/>
      <c r="L128" s="18"/>
      <c r="M128" s="1"/>
      <c r="N128" s="1"/>
      <c r="O128" s="60" t="str">
        <f>O$24</f>
        <v>X=60/K</v>
      </c>
    </row>
    <row r="129" spans="1:15" ht="18">
      <c r="A129" s="19" t="s">
        <v>62</v>
      </c>
      <c r="B129" s="25">
        <f>1/32</f>
        <v>3.125E-2</v>
      </c>
      <c r="C129" s="25">
        <f>1/32</f>
        <v>3.125E-2</v>
      </c>
      <c r="D129" s="25">
        <f>1/16</f>
        <v>6.25E-2</v>
      </c>
      <c r="E129" s="25">
        <f>1/8</f>
        <v>0.125</v>
      </c>
      <c r="F129" s="25">
        <f>1/4</f>
        <v>0.25</v>
      </c>
      <c r="G129" s="25">
        <f>1/2</f>
        <v>0.5</v>
      </c>
      <c r="H129" s="24">
        <f t="shared" ref="H129" si="162">SUM(B129:G129)</f>
        <v>1</v>
      </c>
      <c r="I129" s="18"/>
      <c r="J129" s="18"/>
      <c r="K129" s="18"/>
      <c r="L129" s="18"/>
      <c r="M129" s="1"/>
      <c r="N129" s="1"/>
      <c r="O129" s="60">
        <f>O$25</f>
        <v>0</v>
      </c>
    </row>
    <row r="130" spans="1:15" ht="18.75" thickBot="1">
      <c r="A130" s="19" t="s">
        <v>61</v>
      </c>
      <c r="B130" s="29">
        <f>IF($M125&lt;1,13,B129*$H131)</f>
        <v>13</v>
      </c>
      <c r="C130" s="29">
        <f t="shared" ref="C130:G130" si="163">IF($M125&lt;1,13,C129*$H131)</f>
        <v>13</v>
      </c>
      <c r="D130" s="29">
        <f t="shared" si="163"/>
        <v>13</v>
      </c>
      <c r="E130" s="29">
        <f t="shared" si="163"/>
        <v>13</v>
      </c>
      <c r="F130" s="29">
        <f t="shared" si="163"/>
        <v>13</v>
      </c>
      <c r="G130" s="29">
        <f t="shared" si="163"/>
        <v>13</v>
      </c>
      <c r="H130" s="24">
        <f>SUM(B130:G130)</f>
        <v>78</v>
      </c>
      <c r="I130" s="18"/>
      <c r="J130" s="18"/>
      <c r="K130" s="18"/>
      <c r="L130" s="18"/>
      <c r="M130" s="1"/>
      <c r="N130" s="1"/>
      <c r="O130" s="60">
        <f>O$26</f>
        <v>0</v>
      </c>
    </row>
    <row r="131" spans="1:15" ht="19.5" thickTop="1" thickBot="1">
      <c r="A131" s="28" t="s">
        <v>60</v>
      </c>
      <c r="B131" s="43"/>
      <c r="C131" s="44"/>
      <c r="D131" s="44"/>
      <c r="E131" s="44"/>
      <c r="F131" s="44"/>
      <c r="G131" s="45"/>
      <c r="H131" s="18">
        <f>SUM(B131:G131)</f>
        <v>0</v>
      </c>
      <c r="I131" s="18"/>
      <c r="J131" s="18"/>
      <c r="K131" s="18"/>
      <c r="L131" s="18"/>
      <c r="M131" s="1"/>
      <c r="N131" s="1"/>
      <c r="O131" s="60">
        <f>O$27</f>
        <v>0</v>
      </c>
    </row>
    <row r="132" spans="1:15" ht="27" thickTop="1">
      <c r="A132" s="19" t="s">
        <v>63</v>
      </c>
      <c r="B132" s="30">
        <f>(B131-B130)*(B131-B130)</f>
        <v>169</v>
      </c>
      <c r="C132" s="30">
        <f t="shared" ref="C132:G132" si="164">(C131-C130)*(C131-C130)</f>
        <v>169</v>
      </c>
      <c r="D132" s="30">
        <f t="shared" si="164"/>
        <v>169</v>
      </c>
      <c r="E132" s="30">
        <f t="shared" si="164"/>
        <v>169</v>
      </c>
      <c r="F132" s="30">
        <f t="shared" si="164"/>
        <v>169</v>
      </c>
      <c r="G132" s="30">
        <f t="shared" si="164"/>
        <v>169</v>
      </c>
      <c r="H132" s="24"/>
      <c r="I132" s="32" t="s">
        <v>74</v>
      </c>
      <c r="J132" s="18"/>
      <c r="K132" s="18"/>
      <c r="L132" s="18"/>
      <c r="M132" s="1"/>
      <c r="N132" s="1"/>
      <c r="O132" s="60">
        <f>O$28</f>
        <v>0</v>
      </c>
    </row>
    <row r="133" spans="1:15" ht="18.75" thickBot="1">
      <c r="A133" s="19" t="s">
        <v>64</v>
      </c>
      <c r="B133" s="25">
        <f>B132/B130</f>
        <v>13</v>
      </c>
      <c r="C133" s="25">
        <f t="shared" ref="C133:G133" si="165">C132/C130</f>
        <v>13</v>
      </c>
      <c r="D133" s="25">
        <f t="shared" si="165"/>
        <v>13</v>
      </c>
      <c r="E133" s="25">
        <f t="shared" si="165"/>
        <v>13</v>
      </c>
      <c r="F133" s="25">
        <f t="shared" si="165"/>
        <v>13</v>
      </c>
      <c r="G133" s="25">
        <f t="shared" si="165"/>
        <v>13</v>
      </c>
      <c r="H133" s="46">
        <f t="shared" ref="H133" si="166">SUM(B133:G133)</f>
        <v>78</v>
      </c>
      <c r="I133" s="31">
        <f>CHIDIST(H133,1)</f>
        <v>1.0304055432977745E-18</v>
      </c>
      <c r="J133" s="18"/>
      <c r="K133" s="18"/>
      <c r="L133" s="18"/>
      <c r="M133" s="1"/>
      <c r="N133" s="1"/>
      <c r="O133" s="60">
        <f>O$29</f>
        <v>0</v>
      </c>
    </row>
    <row r="134" spans="1:15" ht="18">
      <c r="A134" s="53" t="s">
        <v>77</v>
      </c>
      <c r="B134" s="54"/>
      <c r="C134" s="54"/>
      <c r="D134" s="54"/>
      <c r="E134" s="54"/>
      <c r="F134" s="54"/>
      <c r="G134" s="55"/>
      <c r="H134" s="24"/>
      <c r="I134" s="18"/>
      <c r="J134" s="18"/>
      <c r="K134" s="18"/>
      <c r="L134" s="18"/>
      <c r="M134" s="1"/>
      <c r="N134" s="1"/>
      <c r="O134" s="60">
        <f>O$30</f>
        <v>0</v>
      </c>
    </row>
    <row r="135" spans="1:15" ht="18">
      <c r="A135" s="19" t="s">
        <v>72</v>
      </c>
      <c r="B135" s="26" t="s">
        <v>66</v>
      </c>
      <c r="C135" s="26" t="s">
        <v>67</v>
      </c>
      <c r="D135" s="26" t="s">
        <v>68</v>
      </c>
      <c r="E135" s="26" t="s">
        <v>69</v>
      </c>
      <c r="F135" s="26" t="s">
        <v>70</v>
      </c>
      <c r="G135" s="26" t="s">
        <v>71</v>
      </c>
      <c r="H135" s="24"/>
      <c r="I135" s="17"/>
      <c r="J135" s="17"/>
      <c r="K135" s="17"/>
      <c r="L135" s="17"/>
      <c r="M135" s="1"/>
      <c r="N135" s="1"/>
      <c r="O135" s="60">
        <f>O$31</f>
        <v>0</v>
      </c>
    </row>
    <row r="136" spans="1:15" ht="18">
      <c r="A136" s="19" t="s">
        <v>65</v>
      </c>
      <c r="B136" s="25">
        <f>2/74</f>
        <v>2.7027027027027029E-2</v>
      </c>
      <c r="C136" s="25">
        <f t="shared" ref="C136" si="167">2/74</f>
        <v>2.7027027027027029E-2</v>
      </c>
      <c r="D136" s="25">
        <f>4/74</f>
        <v>5.4054054054054057E-2</v>
      </c>
      <c r="E136" s="25">
        <f>6/74</f>
        <v>8.1081081081081086E-2</v>
      </c>
      <c r="F136" s="25">
        <f>14/74</f>
        <v>0.1891891891891892</v>
      </c>
      <c r="G136" s="25">
        <f>46/74</f>
        <v>0.6216216216216216</v>
      </c>
      <c r="H136" s="24">
        <f t="shared" ref="H136:H137" si="168">SUM(B136:G136)</f>
        <v>1</v>
      </c>
      <c r="I136" s="17"/>
      <c r="J136" s="17"/>
      <c r="K136" s="17"/>
      <c r="L136" s="17"/>
      <c r="M136" s="1"/>
      <c r="N136" s="1"/>
      <c r="O136" s="60">
        <f>O$32</f>
        <v>0</v>
      </c>
    </row>
    <row r="137" spans="1:15" ht="18.75" thickBot="1">
      <c r="A137" s="19" t="s">
        <v>73</v>
      </c>
      <c r="B137" s="29">
        <f>IF($M125&lt;1,13,B136*$H138)</f>
        <v>13</v>
      </c>
      <c r="C137" s="29">
        <f t="shared" ref="C137:G137" si="169">IF($M125&lt;1,13,C136*$H138)</f>
        <v>13</v>
      </c>
      <c r="D137" s="29">
        <f t="shared" si="169"/>
        <v>13</v>
      </c>
      <c r="E137" s="29">
        <f t="shared" si="169"/>
        <v>13</v>
      </c>
      <c r="F137" s="29">
        <f t="shared" si="169"/>
        <v>13</v>
      </c>
      <c r="G137" s="29">
        <f t="shared" si="169"/>
        <v>13</v>
      </c>
      <c r="H137" s="24">
        <f t="shared" si="168"/>
        <v>78</v>
      </c>
      <c r="I137" s="17"/>
      <c r="J137" s="17"/>
      <c r="K137" s="17"/>
      <c r="L137" s="17"/>
      <c r="M137" s="1"/>
      <c r="N137" s="1"/>
      <c r="O137" s="60">
        <f>O$33</f>
        <v>0</v>
      </c>
    </row>
    <row r="138" spans="1:15" ht="19.5" thickTop="1" thickBot="1">
      <c r="A138" s="28" t="s">
        <v>60</v>
      </c>
      <c r="B138" s="40">
        <f>B131</f>
        <v>0</v>
      </c>
      <c r="C138" s="41">
        <f t="shared" ref="C138:G138" si="170">C131</f>
        <v>0</v>
      </c>
      <c r="D138" s="41">
        <f t="shared" si="170"/>
        <v>0</v>
      </c>
      <c r="E138" s="41">
        <f t="shared" si="170"/>
        <v>0</v>
      </c>
      <c r="F138" s="41">
        <f t="shared" si="170"/>
        <v>0</v>
      </c>
      <c r="G138" s="42">
        <f t="shared" si="170"/>
        <v>0</v>
      </c>
      <c r="H138" s="18">
        <f>SUM(B138:G138)</f>
        <v>0</v>
      </c>
      <c r="I138" s="17"/>
      <c r="J138" s="17"/>
      <c r="K138" s="17"/>
      <c r="L138" s="17"/>
      <c r="M138" s="1"/>
      <c r="N138" s="1"/>
      <c r="O138" s="60">
        <f>O$34</f>
        <v>0</v>
      </c>
    </row>
    <row r="139" spans="1:15" ht="27" thickTop="1">
      <c r="A139" s="19" t="s">
        <v>63</v>
      </c>
      <c r="B139" s="30">
        <f>(B138-B137)*(B138-B137)</f>
        <v>169</v>
      </c>
      <c r="C139" s="30">
        <f t="shared" ref="C139:G139" si="171">(C138-C137)*(C138-C137)</f>
        <v>169</v>
      </c>
      <c r="D139" s="30">
        <f t="shared" si="171"/>
        <v>169</v>
      </c>
      <c r="E139" s="30">
        <f t="shared" si="171"/>
        <v>169</v>
      </c>
      <c r="F139" s="30">
        <f t="shared" si="171"/>
        <v>169</v>
      </c>
      <c r="G139" s="30">
        <f t="shared" si="171"/>
        <v>169</v>
      </c>
      <c r="H139" s="24"/>
      <c r="I139" s="32" t="s">
        <v>74</v>
      </c>
      <c r="J139" s="17"/>
      <c r="K139" s="17"/>
      <c r="L139" s="17"/>
      <c r="M139" s="1"/>
      <c r="N139" s="1"/>
      <c r="O139" s="60">
        <f>O$35</f>
        <v>0</v>
      </c>
    </row>
    <row r="140" spans="1:15" ht="18.75" thickBot="1">
      <c r="A140" s="19" t="s">
        <v>64</v>
      </c>
      <c r="B140" s="25">
        <f>B139/B137</f>
        <v>13</v>
      </c>
      <c r="C140" s="25">
        <f t="shared" ref="C140:G140" si="172">C139/C137</f>
        <v>13</v>
      </c>
      <c r="D140" s="25">
        <f t="shared" si="172"/>
        <v>13</v>
      </c>
      <c r="E140" s="25">
        <f t="shared" si="172"/>
        <v>13</v>
      </c>
      <c r="F140" s="25">
        <f t="shared" si="172"/>
        <v>13</v>
      </c>
      <c r="G140" s="25">
        <f t="shared" si="172"/>
        <v>13</v>
      </c>
      <c r="H140" s="46">
        <f t="shared" ref="H140" si="173">SUM(B140:G140)</f>
        <v>78</v>
      </c>
      <c r="I140" s="31">
        <f>CHIDIST(H140,1)</f>
        <v>1.0304055432977745E-18</v>
      </c>
      <c r="J140" s="17"/>
      <c r="K140" s="17"/>
      <c r="L140" s="17"/>
      <c r="M140" s="1"/>
      <c r="N140" s="1"/>
      <c r="O140" s="60">
        <f>O$36</f>
        <v>0</v>
      </c>
    </row>
    <row r="141" spans="1:15" ht="18.75" thickBot="1">
      <c r="A141" s="1"/>
      <c r="B141" s="33"/>
      <c r="C141" s="33"/>
      <c r="D141" s="33"/>
      <c r="E141" s="33"/>
      <c r="F141" s="33"/>
      <c r="G141" s="33"/>
      <c r="H141" s="17"/>
      <c r="I141" s="17"/>
      <c r="J141" s="17"/>
      <c r="K141" s="17"/>
      <c r="L141" s="17"/>
      <c r="M141" s="1"/>
      <c r="N141" s="1"/>
      <c r="O141" s="60">
        <f>O$37</f>
        <v>0</v>
      </c>
    </row>
    <row r="142" spans="1:15" ht="18">
      <c r="A142" s="1" t="s">
        <v>75</v>
      </c>
      <c r="B142" s="34">
        <v>0</v>
      </c>
      <c r="C142" s="35">
        <v>0.1</v>
      </c>
      <c r="D142" s="35">
        <v>0.5</v>
      </c>
      <c r="E142" s="35">
        <v>1</v>
      </c>
      <c r="F142" s="35">
        <v>2.5</v>
      </c>
      <c r="G142" s="36">
        <v>5</v>
      </c>
      <c r="H142" s="17"/>
      <c r="I142" s="17"/>
      <c r="J142" s="17"/>
      <c r="K142" s="17"/>
      <c r="L142" s="17"/>
      <c r="M142" s="1"/>
      <c r="N142" s="1"/>
      <c r="O142" s="60">
        <f>O$38</f>
        <v>0</v>
      </c>
    </row>
    <row r="143" spans="1:15" ht="18.75" thickBot="1">
      <c r="A143" s="1" t="s">
        <v>76</v>
      </c>
      <c r="B143" s="37">
        <f>CHIDIST(B142,1)</f>
        <v>1</v>
      </c>
      <c r="C143" s="38">
        <f t="shared" ref="C143:G143" si="174">CHIDIST(C142,1)</f>
        <v>0.75182963429462546</v>
      </c>
      <c r="D143" s="38">
        <f t="shared" si="174"/>
        <v>0.4795001239653619</v>
      </c>
      <c r="E143" s="38">
        <f t="shared" si="174"/>
        <v>0.31731081309762943</v>
      </c>
      <c r="F143" s="38">
        <f t="shared" si="174"/>
        <v>0.11384633491240598</v>
      </c>
      <c r="G143" s="39">
        <f t="shared" si="174"/>
        <v>2.5347320288920873E-2</v>
      </c>
      <c r="H143" s="17"/>
      <c r="I143" s="17"/>
      <c r="J143" s="17"/>
      <c r="K143" s="17"/>
      <c r="L143" s="17"/>
      <c r="M143" s="1"/>
      <c r="N143" s="1"/>
      <c r="O143" s="60">
        <f>O$39</f>
        <v>0</v>
      </c>
    </row>
    <row r="144" spans="1:15" ht="18">
      <c r="A144" s="1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"/>
      <c r="N144" s="1"/>
      <c r="O144" s="60">
        <f>O$40</f>
        <v>0</v>
      </c>
    </row>
    <row r="145" spans="1:15" ht="18">
      <c r="A145" s="47"/>
      <c r="B145" s="48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"/>
      <c r="N145" s="1"/>
      <c r="O145" s="60">
        <f>O$41</f>
        <v>0</v>
      </c>
    </row>
    <row r="146" spans="1:15" ht="18">
      <c r="A146" s="14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"/>
      <c r="N146" s="1"/>
      <c r="O146" s="60">
        <f>O$42</f>
        <v>0</v>
      </c>
    </row>
    <row r="147" spans="1:15" ht="18">
      <c r="A147" s="14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"/>
      <c r="N147" s="1"/>
      <c r="O147" s="60">
        <f>O$43</f>
        <v>0</v>
      </c>
    </row>
    <row r="148" spans="1:15" ht="1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5" ht="19.5" thickBot="1">
      <c r="A149" s="7" t="str">
        <f>'Название и список группы'!A7</f>
        <v>Касымов</v>
      </c>
      <c r="B149" s="56" t="str">
        <f>'Название и список группы'!B7</f>
        <v>Мухаммад Анварджонович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1"/>
      <c r="O149" s="60" t="str">
        <f>O$19</f>
        <v>Заполните только желтые поля!!!</v>
      </c>
    </row>
    <row r="150" spans="1:15" ht="18.75" thickTop="1">
      <c r="A150" s="19" t="s">
        <v>58</v>
      </c>
      <c r="B150" s="20">
        <v>1</v>
      </c>
      <c r="C150" s="20">
        <v>2</v>
      </c>
      <c r="D150" s="21">
        <v>3</v>
      </c>
      <c r="E150" s="21">
        <v>4</v>
      </c>
      <c r="F150" s="21">
        <v>5</v>
      </c>
      <c r="G150" s="21">
        <v>6</v>
      </c>
      <c r="H150" s="21">
        <v>7</v>
      </c>
      <c r="I150" s="21">
        <v>8</v>
      </c>
      <c r="J150" s="21">
        <v>9</v>
      </c>
      <c r="K150" s="21">
        <v>10</v>
      </c>
      <c r="L150" s="24"/>
      <c r="M150" s="58" t="s">
        <v>1</v>
      </c>
      <c r="N150" s="1"/>
      <c r="O150" s="61" t="str">
        <f>O$20</f>
        <v>10 серий по &lt;7 бросков монеты</v>
      </c>
    </row>
    <row r="151" spans="1:15" ht="18.75" thickBot="1">
      <c r="A151" s="19" t="s">
        <v>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18"/>
      <c r="M151" s="59">
        <f>IF(H157=10,1,10^(-5))</f>
        <v>1.0000000000000001E-5</v>
      </c>
      <c r="N151" s="1"/>
      <c r="O151" s="65" t="str">
        <f>O$21</f>
        <v>Серия завершается, если выпал "орел" или,</v>
      </c>
    </row>
    <row r="152" spans="1:15" ht="18.75" thickTop="1">
      <c r="A152" s="19" t="s">
        <v>57</v>
      </c>
      <c r="B152" s="16">
        <f>IF(B151=0,0,60/B151)</f>
        <v>0</v>
      </c>
      <c r="C152" s="16">
        <f t="shared" ref="C152:K152" si="175">IF(C151=0,0,60/C151)</f>
        <v>0</v>
      </c>
      <c r="D152" s="16">
        <f t="shared" si="175"/>
        <v>0</v>
      </c>
      <c r="E152" s="16">
        <f t="shared" si="175"/>
        <v>0</v>
      </c>
      <c r="F152" s="16">
        <f t="shared" si="175"/>
        <v>0</v>
      </c>
      <c r="G152" s="16">
        <f t="shared" si="175"/>
        <v>0</v>
      </c>
      <c r="H152" s="16">
        <f t="shared" si="175"/>
        <v>0</v>
      </c>
      <c r="I152" s="16">
        <f t="shared" si="175"/>
        <v>0</v>
      </c>
      <c r="J152" s="16">
        <f t="shared" si="175"/>
        <v>0</v>
      </c>
      <c r="K152" s="16">
        <f t="shared" si="175"/>
        <v>0</v>
      </c>
      <c r="L152" s="24"/>
      <c r="M152" s="1"/>
      <c r="N152" s="1"/>
      <c r="O152" s="65" t="str">
        <f>O$22</f>
        <v>если выпали только решки, после 6-го броска.</v>
      </c>
    </row>
    <row r="153" spans="1:15" ht="18">
      <c r="A153" s="49" t="s">
        <v>78</v>
      </c>
      <c r="B153" s="50">
        <f>IF(SUM(B151:L151)&gt;0,1,10^(-5))</f>
        <v>1.0000000000000001E-5</v>
      </c>
      <c r="C153" s="22"/>
      <c r="D153" s="22"/>
      <c r="E153" s="22"/>
      <c r="F153" s="22"/>
      <c r="G153" s="22"/>
      <c r="H153" s="23"/>
      <c r="I153" s="23"/>
      <c r="J153" s="23"/>
      <c r="K153" s="23"/>
      <c r="L153" s="18"/>
      <c r="M153" s="1"/>
      <c r="N153" s="1"/>
      <c r="O153" s="60" t="str">
        <f>O$23</f>
        <v>K - кол-во бросков серии.</v>
      </c>
    </row>
    <row r="154" spans="1:15" ht="18">
      <c r="A154" s="19" t="s">
        <v>59</v>
      </c>
      <c r="B154" s="16">
        <v>10</v>
      </c>
      <c r="C154" s="16">
        <v>12</v>
      </c>
      <c r="D154" s="16">
        <v>15</v>
      </c>
      <c r="E154" s="16">
        <v>20</v>
      </c>
      <c r="F154" s="16">
        <v>30</v>
      </c>
      <c r="G154" s="16">
        <v>60</v>
      </c>
      <c r="H154" s="24"/>
      <c r="I154" s="18"/>
      <c r="J154" s="18"/>
      <c r="K154" s="18"/>
      <c r="L154" s="18"/>
      <c r="M154" s="1"/>
      <c r="N154" s="1"/>
      <c r="O154" s="60" t="str">
        <f>O$24</f>
        <v>X=60/K</v>
      </c>
    </row>
    <row r="155" spans="1:15" ht="18">
      <c r="A155" s="19" t="s">
        <v>62</v>
      </c>
      <c r="B155" s="25">
        <f>1/32</f>
        <v>3.125E-2</v>
      </c>
      <c r="C155" s="25">
        <f>1/32</f>
        <v>3.125E-2</v>
      </c>
      <c r="D155" s="25">
        <f>1/16</f>
        <v>6.25E-2</v>
      </c>
      <c r="E155" s="25">
        <f>1/8</f>
        <v>0.125</v>
      </c>
      <c r="F155" s="25">
        <f>1/4</f>
        <v>0.25</v>
      </c>
      <c r="G155" s="25">
        <f>1/2</f>
        <v>0.5</v>
      </c>
      <c r="H155" s="24">
        <f t="shared" ref="H155" si="176">SUM(B155:G155)</f>
        <v>1</v>
      </c>
      <c r="I155" s="18"/>
      <c r="J155" s="18"/>
      <c r="K155" s="18"/>
      <c r="L155" s="18"/>
      <c r="M155" s="1"/>
      <c r="N155" s="1"/>
      <c r="O155" s="60">
        <f>O$25</f>
        <v>0</v>
      </c>
    </row>
    <row r="156" spans="1:15" ht="18.75" thickBot="1">
      <c r="A156" s="19" t="s">
        <v>61</v>
      </c>
      <c r="B156" s="29">
        <f>IF($M151&lt;1,13,B155*$H157)</f>
        <v>13</v>
      </c>
      <c r="C156" s="29">
        <f t="shared" ref="C156:G156" si="177">IF($M151&lt;1,13,C155*$H157)</f>
        <v>13</v>
      </c>
      <c r="D156" s="29">
        <f t="shared" si="177"/>
        <v>13</v>
      </c>
      <c r="E156" s="29">
        <f t="shared" si="177"/>
        <v>13</v>
      </c>
      <c r="F156" s="29">
        <f t="shared" si="177"/>
        <v>13</v>
      </c>
      <c r="G156" s="29">
        <f t="shared" si="177"/>
        <v>13</v>
      </c>
      <c r="H156" s="24">
        <f>SUM(B156:G156)</f>
        <v>78</v>
      </c>
      <c r="I156" s="18"/>
      <c r="J156" s="18"/>
      <c r="K156" s="18"/>
      <c r="L156" s="18"/>
      <c r="M156" s="1"/>
      <c r="N156" s="1"/>
      <c r="O156" s="60">
        <f>O$26</f>
        <v>0</v>
      </c>
    </row>
    <row r="157" spans="1:15" ht="19.5" thickTop="1" thickBot="1">
      <c r="A157" s="28" t="s">
        <v>60</v>
      </c>
      <c r="B157" s="43"/>
      <c r="C157" s="44"/>
      <c r="D157" s="44"/>
      <c r="E157" s="44"/>
      <c r="F157" s="44"/>
      <c r="G157" s="45"/>
      <c r="H157" s="18">
        <f>SUM(B157:G157)</f>
        <v>0</v>
      </c>
      <c r="I157" s="18"/>
      <c r="J157" s="18"/>
      <c r="K157" s="18"/>
      <c r="L157" s="18"/>
      <c r="M157" s="1"/>
      <c r="N157" s="1"/>
      <c r="O157" s="60">
        <f>O$27</f>
        <v>0</v>
      </c>
    </row>
    <row r="158" spans="1:15" ht="27" thickTop="1">
      <c r="A158" s="19" t="s">
        <v>63</v>
      </c>
      <c r="B158" s="30">
        <f>(B157-B156)*(B157-B156)</f>
        <v>169</v>
      </c>
      <c r="C158" s="30">
        <f t="shared" ref="C158:G158" si="178">(C157-C156)*(C157-C156)</f>
        <v>169</v>
      </c>
      <c r="D158" s="30">
        <f t="shared" si="178"/>
        <v>169</v>
      </c>
      <c r="E158" s="30">
        <f t="shared" si="178"/>
        <v>169</v>
      </c>
      <c r="F158" s="30">
        <f t="shared" si="178"/>
        <v>169</v>
      </c>
      <c r="G158" s="30">
        <f t="shared" si="178"/>
        <v>169</v>
      </c>
      <c r="H158" s="24"/>
      <c r="I158" s="32" t="s">
        <v>74</v>
      </c>
      <c r="J158" s="18"/>
      <c r="K158" s="18"/>
      <c r="L158" s="18"/>
      <c r="M158" s="1"/>
      <c r="N158" s="1"/>
      <c r="O158" s="60">
        <f>O$28</f>
        <v>0</v>
      </c>
    </row>
    <row r="159" spans="1:15" ht="18.75" thickBot="1">
      <c r="A159" s="19" t="s">
        <v>64</v>
      </c>
      <c r="B159" s="25">
        <f>B158/B156</f>
        <v>13</v>
      </c>
      <c r="C159" s="25">
        <f t="shared" ref="C159:G159" si="179">C158/C156</f>
        <v>13</v>
      </c>
      <c r="D159" s="25">
        <f t="shared" si="179"/>
        <v>13</v>
      </c>
      <c r="E159" s="25">
        <f t="shared" si="179"/>
        <v>13</v>
      </c>
      <c r="F159" s="25">
        <f t="shared" si="179"/>
        <v>13</v>
      </c>
      <c r="G159" s="25">
        <f t="shared" si="179"/>
        <v>13</v>
      </c>
      <c r="H159" s="46">
        <f t="shared" ref="H159" si="180">SUM(B159:G159)</f>
        <v>78</v>
      </c>
      <c r="I159" s="31">
        <f>CHIDIST(H159,1)</f>
        <v>1.0304055432977745E-18</v>
      </c>
      <c r="J159" s="18"/>
      <c r="K159" s="18"/>
      <c r="L159" s="18"/>
      <c r="M159" s="1"/>
      <c r="N159" s="1"/>
      <c r="O159" s="60">
        <f>O$29</f>
        <v>0</v>
      </c>
    </row>
    <row r="160" spans="1:15" ht="18">
      <c r="A160" s="53" t="s">
        <v>77</v>
      </c>
      <c r="B160" s="54"/>
      <c r="C160" s="54"/>
      <c r="D160" s="54"/>
      <c r="E160" s="54"/>
      <c r="F160" s="54"/>
      <c r="G160" s="55"/>
      <c r="H160" s="24"/>
      <c r="I160" s="18"/>
      <c r="J160" s="18"/>
      <c r="K160" s="18"/>
      <c r="L160" s="18"/>
      <c r="M160" s="1"/>
      <c r="N160" s="1"/>
      <c r="O160" s="60">
        <f>O$30</f>
        <v>0</v>
      </c>
    </row>
    <row r="161" spans="1:15" ht="18">
      <c r="A161" s="19" t="s">
        <v>72</v>
      </c>
      <c r="B161" s="26" t="s">
        <v>66</v>
      </c>
      <c r="C161" s="26" t="s">
        <v>67</v>
      </c>
      <c r="D161" s="26" t="s">
        <v>68</v>
      </c>
      <c r="E161" s="26" t="s">
        <v>69</v>
      </c>
      <c r="F161" s="26" t="s">
        <v>70</v>
      </c>
      <c r="G161" s="26" t="s">
        <v>71</v>
      </c>
      <c r="H161" s="24"/>
      <c r="I161" s="17"/>
      <c r="J161" s="17"/>
      <c r="K161" s="17"/>
      <c r="L161" s="17"/>
      <c r="M161" s="1"/>
      <c r="N161" s="1"/>
      <c r="O161" s="60">
        <f>O$31</f>
        <v>0</v>
      </c>
    </row>
    <row r="162" spans="1:15" ht="18">
      <c r="A162" s="19" t="s">
        <v>65</v>
      </c>
      <c r="B162" s="25">
        <f>2/74</f>
        <v>2.7027027027027029E-2</v>
      </c>
      <c r="C162" s="25">
        <f t="shared" ref="C162" si="181">2/74</f>
        <v>2.7027027027027029E-2</v>
      </c>
      <c r="D162" s="25">
        <f>4/74</f>
        <v>5.4054054054054057E-2</v>
      </c>
      <c r="E162" s="25">
        <f>6/74</f>
        <v>8.1081081081081086E-2</v>
      </c>
      <c r="F162" s="25">
        <f>14/74</f>
        <v>0.1891891891891892</v>
      </c>
      <c r="G162" s="25">
        <f>46/74</f>
        <v>0.6216216216216216</v>
      </c>
      <c r="H162" s="24">
        <f t="shared" ref="H162:H163" si="182">SUM(B162:G162)</f>
        <v>1</v>
      </c>
      <c r="I162" s="17"/>
      <c r="J162" s="17"/>
      <c r="K162" s="17"/>
      <c r="L162" s="17"/>
      <c r="M162" s="1"/>
      <c r="N162" s="1"/>
      <c r="O162" s="60">
        <f>O$32</f>
        <v>0</v>
      </c>
    </row>
    <row r="163" spans="1:15" ht="18.75" thickBot="1">
      <c r="A163" s="19" t="s">
        <v>73</v>
      </c>
      <c r="B163" s="29">
        <f>IF($M151&lt;1,13,B162*$H164)</f>
        <v>13</v>
      </c>
      <c r="C163" s="29">
        <f t="shared" ref="C163:G163" si="183">IF($M151&lt;1,13,C162*$H164)</f>
        <v>13</v>
      </c>
      <c r="D163" s="29">
        <f t="shared" si="183"/>
        <v>13</v>
      </c>
      <c r="E163" s="29">
        <f t="shared" si="183"/>
        <v>13</v>
      </c>
      <c r="F163" s="29">
        <f t="shared" si="183"/>
        <v>13</v>
      </c>
      <c r="G163" s="29">
        <f t="shared" si="183"/>
        <v>13</v>
      </c>
      <c r="H163" s="24">
        <f t="shared" si="182"/>
        <v>78</v>
      </c>
      <c r="I163" s="17"/>
      <c r="J163" s="17"/>
      <c r="K163" s="17"/>
      <c r="L163" s="17"/>
      <c r="M163" s="1"/>
      <c r="N163" s="1"/>
      <c r="O163" s="60">
        <f>O$33</f>
        <v>0</v>
      </c>
    </row>
    <row r="164" spans="1:15" ht="19.5" thickTop="1" thickBot="1">
      <c r="A164" s="28" t="s">
        <v>60</v>
      </c>
      <c r="B164" s="40">
        <f>B157</f>
        <v>0</v>
      </c>
      <c r="C164" s="41">
        <f t="shared" ref="C164:G164" si="184">C157</f>
        <v>0</v>
      </c>
      <c r="D164" s="41">
        <f t="shared" si="184"/>
        <v>0</v>
      </c>
      <c r="E164" s="41">
        <f t="shared" si="184"/>
        <v>0</v>
      </c>
      <c r="F164" s="41">
        <f t="shared" si="184"/>
        <v>0</v>
      </c>
      <c r="G164" s="42">
        <f t="shared" si="184"/>
        <v>0</v>
      </c>
      <c r="H164" s="18">
        <f>SUM(B164:G164)</f>
        <v>0</v>
      </c>
      <c r="I164" s="17"/>
      <c r="J164" s="17"/>
      <c r="K164" s="17"/>
      <c r="L164" s="17"/>
      <c r="M164" s="1"/>
      <c r="N164" s="1"/>
      <c r="O164" s="60">
        <f>O$34</f>
        <v>0</v>
      </c>
    </row>
    <row r="165" spans="1:15" ht="27" thickTop="1">
      <c r="A165" s="19" t="s">
        <v>63</v>
      </c>
      <c r="B165" s="30">
        <f>(B164-B163)*(B164-B163)</f>
        <v>169</v>
      </c>
      <c r="C165" s="30">
        <f t="shared" ref="C165:G165" si="185">(C164-C163)*(C164-C163)</f>
        <v>169</v>
      </c>
      <c r="D165" s="30">
        <f t="shared" si="185"/>
        <v>169</v>
      </c>
      <c r="E165" s="30">
        <f t="shared" si="185"/>
        <v>169</v>
      </c>
      <c r="F165" s="30">
        <f t="shared" si="185"/>
        <v>169</v>
      </c>
      <c r="G165" s="30">
        <f t="shared" si="185"/>
        <v>169</v>
      </c>
      <c r="H165" s="24"/>
      <c r="I165" s="32" t="s">
        <v>74</v>
      </c>
      <c r="J165" s="17"/>
      <c r="K165" s="17"/>
      <c r="L165" s="17"/>
      <c r="M165" s="1"/>
      <c r="N165" s="1"/>
      <c r="O165" s="60">
        <f>O$35</f>
        <v>0</v>
      </c>
    </row>
    <row r="166" spans="1:15" ht="18.75" thickBot="1">
      <c r="A166" s="19" t="s">
        <v>64</v>
      </c>
      <c r="B166" s="25">
        <f>B165/B163</f>
        <v>13</v>
      </c>
      <c r="C166" s="25">
        <f t="shared" ref="C166:G166" si="186">C165/C163</f>
        <v>13</v>
      </c>
      <c r="D166" s="25">
        <f t="shared" si="186"/>
        <v>13</v>
      </c>
      <c r="E166" s="25">
        <f t="shared" si="186"/>
        <v>13</v>
      </c>
      <c r="F166" s="25">
        <f t="shared" si="186"/>
        <v>13</v>
      </c>
      <c r="G166" s="25">
        <f t="shared" si="186"/>
        <v>13</v>
      </c>
      <c r="H166" s="46">
        <f t="shared" ref="H166" si="187">SUM(B166:G166)</f>
        <v>78</v>
      </c>
      <c r="I166" s="31">
        <f>CHIDIST(H166,1)</f>
        <v>1.0304055432977745E-18</v>
      </c>
      <c r="J166" s="17"/>
      <c r="K166" s="17"/>
      <c r="L166" s="17"/>
      <c r="M166" s="1"/>
      <c r="N166" s="1"/>
      <c r="O166" s="60">
        <f>O$36</f>
        <v>0</v>
      </c>
    </row>
    <row r="167" spans="1:15" ht="18.75" thickBot="1">
      <c r="A167" s="1"/>
      <c r="B167" s="33"/>
      <c r="C167" s="33"/>
      <c r="D167" s="33"/>
      <c r="E167" s="33"/>
      <c r="F167" s="33"/>
      <c r="G167" s="33"/>
      <c r="H167" s="17"/>
      <c r="I167" s="17"/>
      <c r="J167" s="17"/>
      <c r="K167" s="17"/>
      <c r="L167" s="17"/>
      <c r="M167" s="1"/>
      <c r="N167" s="1"/>
      <c r="O167" s="60">
        <f>O$37</f>
        <v>0</v>
      </c>
    </row>
    <row r="168" spans="1:15" ht="18">
      <c r="A168" s="1" t="s">
        <v>75</v>
      </c>
      <c r="B168" s="34">
        <v>0</v>
      </c>
      <c r="C168" s="35">
        <v>0.1</v>
      </c>
      <c r="D168" s="35">
        <v>0.5</v>
      </c>
      <c r="E168" s="35">
        <v>1</v>
      </c>
      <c r="F168" s="35">
        <v>2.5</v>
      </c>
      <c r="G168" s="36">
        <v>5</v>
      </c>
      <c r="H168" s="17"/>
      <c r="I168" s="17"/>
      <c r="J168" s="17"/>
      <c r="K168" s="17"/>
      <c r="L168" s="17"/>
      <c r="M168" s="1"/>
      <c r="N168" s="1"/>
      <c r="O168" s="60">
        <f>O$38</f>
        <v>0</v>
      </c>
    </row>
    <row r="169" spans="1:15" ht="18.75" thickBot="1">
      <c r="A169" s="1" t="s">
        <v>76</v>
      </c>
      <c r="B169" s="37">
        <f>CHIDIST(B168,1)</f>
        <v>1</v>
      </c>
      <c r="C169" s="38">
        <f t="shared" ref="C169:G169" si="188">CHIDIST(C168,1)</f>
        <v>0.75182963429462546</v>
      </c>
      <c r="D169" s="38">
        <f t="shared" si="188"/>
        <v>0.4795001239653619</v>
      </c>
      <c r="E169" s="38">
        <f t="shared" si="188"/>
        <v>0.31731081309762943</v>
      </c>
      <c r="F169" s="38">
        <f t="shared" si="188"/>
        <v>0.11384633491240598</v>
      </c>
      <c r="G169" s="39">
        <f t="shared" si="188"/>
        <v>2.5347320288920873E-2</v>
      </c>
      <c r="H169" s="17"/>
      <c r="I169" s="17"/>
      <c r="J169" s="17"/>
      <c r="K169" s="17"/>
      <c r="L169" s="17"/>
      <c r="M169" s="1"/>
      <c r="N169" s="1"/>
      <c r="O169" s="60">
        <f>O$39</f>
        <v>0</v>
      </c>
    </row>
    <row r="170" spans="1:15" ht="18">
      <c r="A170" s="1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"/>
      <c r="N170" s="1"/>
      <c r="O170" s="60">
        <f>O$40</f>
        <v>0</v>
      </c>
    </row>
    <row r="171" spans="1:15" ht="18">
      <c r="A171" s="47"/>
      <c r="B171" s="48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"/>
      <c r="N171" s="1"/>
      <c r="O171" s="60">
        <f>O$41</f>
        <v>0</v>
      </c>
    </row>
    <row r="172" spans="1:15" ht="18">
      <c r="A172" s="14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"/>
      <c r="N172" s="1"/>
      <c r="O172" s="60">
        <f>O$42</f>
        <v>0</v>
      </c>
    </row>
    <row r="173" spans="1:15" ht="18">
      <c r="A173" s="14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"/>
      <c r="N173" s="1"/>
      <c r="O173" s="60">
        <f>O$43</f>
        <v>0</v>
      </c>
    </row>
    <row r="174" spans="1:15" ht="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5" ht="19.5" thickBot="1">
      <c r="A175" s="7" t="str">
        <f>'Название и список группы'!A8</f>
        <v>Лотфи</v>
      </c>
      <c r="B175" s="56" t="str">
        <f>'Название и список группы'!B8</f>
        <v>Мохамед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1"/>
      <c r="O175" s="60" t="str">
        <f>O$19</f>
        <v>Заполните только желтые поля!!!</v>
      </c>
    </row>
    <row r="176" spans="1:15" ht="18.75" thickTop="1">
      <c r="A176" s="19" t="s">
        <v>58</v>
      </c>
      <c r="B176" s="20">
        <v>1</v>
      </c>
      <c r="C176" s="20">
        <v>2</v>
      </c>
      <c r="D176" s="21">
        <v>3</v>
      </c>
      <c r="E176" s="21">
        <v>4</v>
      </c>
      <c r="F176" s="21">
        <v>5</v>
      </c>
      <c r="G176" s="21">
        <v>6</v>
      </c>
      <c r="H176" s="21">
        <v>7</v>
      </c>
      <c r="I176" s="21">
        <v>8</v>
      </c>
      <c r="J176" s="21">
        <v>9</v>
      </c>
      <c r="K176" s="21">
        <v>10</v>
      </c>
      <c r="L176" s="24"/>
      <c r="M176" s="58" t="s">
        <v>1</v>
      </c>
      <c r="N176" s="1"/>
      <c r="O176" s="61" t="str">
        <f>O$20</f>
        <v>10 серий по &lt;7 бросков монеты</v>
      </c>
    </row>
    <row r="177" spans="1:15" ht="18.75" thickBot="1">
      <c r="A177" s="19" t="s">
        <v>0</v>
      </c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18"/>
      <c r="M177" s="59">
        <f>IF(H183=10,1,10^(-5))</f>
        <v>1.0000000000000001E-5</v>
      </c>
      <c r="N177" s="1"/>
      <c r="O177" s="65" t="str">
        <f>O$21</f>
        <v>Серия завершается, если выпал "орел" или,</v>
      </c>
    </row>
    <row r="178" spans="1:15" ht="18.75" thickTop="1">
      <c r="A178" s="19" t="s">
        <v>57</v>
      </c>
      <c r="B178" s="16">
        <f>IF(B177=0,0,60/B177)</f>
        <v>0</v>
      </c>
      <c r="C178" s="16">
        <f t="shared" ref="C178:K178" si="189">IF(C177=0,0,60/C177)</f>
        <v>0</v>
      </c>
      <c r="D178" s="16">
        <f t="shared" si="189"/>
        <v>0</v>
      </c>
      <c r="E178" s="16">
        <f t="shared" si="189"/>
        <v>0</v>
      </c>
      <c r="F178" s="16">
        <f t="shared" si="189"/>
        <v>0</v>
      </c>
      <c r="G178" s="16">
        <f t="shared" si="189"/>
        <v>0</v>
      </c>
      <c r="H178" s="16">
        <f t="shared" si="189"/>
        <v>0</v>
      </c>
      <c r="I178" s="16">
        <f t="shared" si="189"/>
        <v>0</v>
      </c>
      <c r="J178" s="16">
        <f t="shared" si="189"/>
        <v>0</v>
      </c>
      <c r="K178" s="16">
        <f t="shared" si="189"/>
        <v>0</v>
      </c>
      <c r="L178" s="24"/>
      <c r="M178" s="1"/>
      <c r="N178" s="1"/>
      <c r="O178" s="65" t="str">
        <f>O$22</f>
        <v>если выпали только решки, после 6-го броска.</v>
      </c>
    </row>
    <row r="179" spans="1:15" ht="18">
      <c r="A179" s="49" t="s">
        <v>78</v>
      </c>
      <c r="B179" s="50">
        <f>IF(SUM(B177:L177)&gt;0,1,10^(-5))</f>
        <v>1.0000000000000001E-5</v>
      </c>
      <c r="C179" s="22"/>
      <c r="D179" s="22"/>
      <c r="E179" s="22"/>
      <c r="F179" s="22"/>
      <c r="G179" s="22"/>
      <c r="H179" s="23"/>
      <c r="I179" s="23"/>
      <c r="J179" s="23"/>
      <c r="K179" s="23"/>
      <c r="L179" s="18"/>
      <c r="M179" s="1"/>
      <c r="N179" s="1"/>
      <c r="O179" s="60" t="str">
        <f>O$23</f>
        <v>K - кол-во бросков серии.</v>
      </c>
    </row>
    <row r="180" spans="1:15" ht="18">
      <c r="A180" s="19" t="s">
        <v>59</v>
      </c>
      <c r="B180" s="16">
        <v>10</v>
      </c>
      <c r="C180" s="16">
        <v>12</v>
      </c>
      <c r="D180" s="16">
        <v>15</v>
      </c>
      <c r="E180" s="16">
        <v>20</v>
      </c>
      <c r="F180" s="16">
        <v>30</v>
      </c>
      <c r="G180" s="16">
        <v>60</v>
      </c>
      <c r="H180" s="24"/>
      <c r="I180" s="18"/>
      <c r="J180" s="18"/>
      <c r="K180" s="18"/>
      <c r="L180" s="18"/>
      <c r="M180" s="1"/>
      <c r="N180" s="1"/>
      <c r="O180" s="60" t="str">
        <f>O$24</f>
        <v>X=60/K</v>
      </c>
    </row>
    <row r="181" spans="1:15" ht="18">
      <c r="A181" s="19" t="s">
        <v>62</v>
      </c>
      <c r="B181" s="25">
        <f>1/32</f>
        <v>3.125E-2</v>
      </c>
      <c r="C181" s="25">
        <f>1/32</f>
        <v>3.125E-2</v>
      </c>
      <c r="D181" s="25">
        <f>1/16</f>
        <v>6.25E-2</v>
      </c>
      <c r="E181" s="25">
        <f>1/8</f>
        <v>0.125</v>
      </c>
      <c r="F181" s="25">
        <f>1/4</f>
        <v>0.25</v>
      </c>
      <c r="G181" s="25">
        <f>1/2</f>
        <v>0.5</v>
      </c>
      <c r="H181" s="24">
        <f t="shared" ref="H181" si="190">SUM(B181:G181)</f>
        <v>1</v>
      </c>
      <c r="I181" s="18"/>
      <c r="J181" s="18"/>
      <c r="K181" s="18"/>
      <c r="L181" s="18"/>
      <c r="M181" s="1"/>
      <c r="N181" s="1"/>
      <c r="O181" s="60">
        <f>O$25</f>
        <v>0</v>
      </c>
    </row>
    <row r="182" spans="1:15" ht="18.75" thickBot="1">
      <c r="A182" s="19" t="s">
        <v>61</v>
      </c>
      <c r="B182" s="29">
        <f>IF($M177&lt;1,13,B181*$H183)</f>
        <v>13</v>
      </c>
      <c r="C182" s="29">
        <f t="shared" ref="C182:G182" si="191">IF($M177&lt;1,13,C181*$H183)</f>
        <v>13</v>
      </c>
      <c r="D182" s="29">
        <f t="shared" si="191"/>
        <v>13</v>
      </c>
      <c r="E182" s="29">
        <f t="shared" si="191"/>
        <v>13</v>
      </c>
      <c r="F182" s="29">
        <f t="shared" si="191"/>
        <v>13</v>
      </c>
      <c r="G182" s="29">
        <f t="shared" si="191"/>
        <v>13</v>
      </c>
      <c r="H182" s="24">
        <f>SUM(B182:G182)</f>
        <v>78</v>
      </c>
      <c r="I182" s="18"/>
      <c r="J182" s="18"/>
      <c r="K182" s="18"/>
      <c r="L182" s="18"/>
      <c r="M182" s="1"/>
      <c r="N182" s="1"/>
      <c r="O182" s="60">
        <f>O$26</f>
        <v>0</v>
      </c>
    </row>
    <row r="183" spans="1:15" ht="19.5" thickTop="1" thickBot="1">
      <c r="A183" s="28" t="s">
        <v>60</v>
      </c>
      <c r="B183" s="43"/>
      <c r="C183" s="44"/>
      <c r="D183" s="44"/>
      <c r="E183" s="44"/>
      <c r="F183" s="44"/>
      <c r="G183" s="45"/>
      <c r="H183" s="18">
        <f>SUM(B183:G183)</f>
        <v>0</v>
      </c>
      <c r="I183" s="18"/>
      <c r="J183" s="18"/>
      <c r="K183" s="18"/>
      <c r="L183" s="18"/>
      <c r="M183" s="1"/>
      <c r="N183" s="1"/>
      <c r="O183" s="60">
        <f>O$27</f>
        <v>0</v>
      </c>
    </row>
    <row r="184" spans="1:15" ht="27" thickTop="1">
      <c r="A184" s="19" t="s">
        <v>63</v>
      </c>
      <c r="B184" s="30">
        <f>(B183-B182)*(B183-B182)</f>
        <v>169</v>
      </c>
      <c r="C184" s="30">
        <f t="shared" ref="C184:G184" si="192">(C183-C182)*(C183-C182)</f>
        <v>169</v>
      </c>
      <c r="D184" s="30">
        <f t="shared" si="192"/>
        <v>169</v>
      </c>
      <c r="E184" s="30">
        <f t="shared" si="192"/>
        <v>169</v>
      </c>
      <c r="F184" s="30">
        <f t="shared" si="192"/>
        <v>169</v>
      </c>
      <c r="G184" s="30">
        <f t="shared" si="192"/>
        <v>169</v>
      </c>
      <c r="H184" s="24"/>
      <c r="I184" s="32" t="s">
        <v>74</v>
      </c>
      <c r="J184" s="18"/>
      <c r="K184" s="18"/>
      <c r="L184" s="18"/>
      <c r="M184" s="1"/>
      <c r="N184" s="1"/>
      <c r="O184" s="60">
        <f>O$28</f>
        <v>0</v>
      </c>
    </row>
    <row r="185" spans="1:15" ht="18.75" thickBot="1">
      <c r="A185" s="19" t="s">
        <v>64</v>
      </c>
      <c r="B185" s="25">
        <f>B184/B182</f>
        <v>13</v>
      </c>
      <c r="C185" s="25">
        <f t="shared" ref="C185:G185" si="193">C184/C182</f>
        <v>13</v>
      </c>
      <c r="D185" s="25">
        <f t="shared" si="193"/>
        <v>13</v>
      </c>
      <c r="E185" s="25">
        <f t="shared" si="193"/>
        <v>13</v>
      </c>
      <c r="F185" s="25">
        <f t="shared" si="193"/>
        <v>13</v>
      </c>
      <c r="G185" s="25">
        <f t="shared" si="193"/>
        <v>13</v>
      </c>
      <c r="H185" s="46">
        <f t="shared" ref="H185" si="194">SUM(B185:G185)</f>
        <v>78</v>
      </c>
      <c r="I185" s="31">
        <f>CHIDIST(H185,1)</f>
        <v>1.0304055432977745E-18</v>
      </c>
      <c r="J185" s="18"/>
      <c r="K185" s="18"/>
      <c r="L185" s="18"/>
      <c r="M185" s="1"/>
      <c r="N185" s="1"/>
      <c r="O185" s="60">
        <f>O$29</f>
        <v>0</v>
      </c>
    </row>
    <row r="186" spans="1:15" ht="18">
      <c r="A186" s="53" t="s">
        <v>77</v>
      </c>
      <c r="B186" s="54"/>
      <c r="C186" s="54"/>
      <c r="D186" s="54"/>
      <c r="E186" s="54"/>
      <c r="F186" s="54"/>
      <c r="G186" s="55"/>
      <c r="H186" s="24"/>
      <c r="I186" s="18"/>
      <c r="J186" s="18"/>
      <c r="K186" s="18"/>
      <c r="L186" s="18"/>
      <c r="M186" s="1"/>
      <c r="N186" s="1"/>
      <c r="O186" s="60">
        <f>O$30</f>
        <v>0</v>
      </c>
    </row>
    <row r="187" spans="1:15" ht="18">
      <c r="A187" s="19" t="s">
        <v>72</v>
      </c>
      <c r="B187" s="26" t="s">
        <v>66</v>
      </c>
      <c r="C187" s="26" t="s">
        <v>67</v>
      </c>
      <c r="D187" s="26" t="s">
        <v>68</v>
      </c>
      <c r="E187" s="26" t="s">
        <v>69</v>
      </c>
      <c r="F187" s="26" t="s">
        <v>70</v>
      </c>
      <c r="G187" s="26" t="s">
        <v>71</v>
      </c>
      <c r="H187" s="24"/>
      <c r="I187" s="17"/>
      <c r="J187" s="17"/>
      <c r="K187" s="17"/>
      <c r="L187" s="17"/>
      <c r="M187" s="1"/>
      <c r="N187" s="1"/>
      <c r="O187" s="60">
        <f>O$31</f>
        <v>0</v>
      </c>
    </row>
    <row r="188" spans="1:15" ht="18">
      <c r="A188" s="19" t="s">
        <v>65</v>
      </c>
      <c r="B188" s="25">
        <f>2/74</f>
        <v>2.7027027027027029E-2</v>
      </c>
      <c r="C188" s="25">
        <f t="shared" ref="C188" si="195">2/74</f>
        <v>2.7027027027027029E-2</v>
      </c>
      <c r="D188" s="25">
        <f>4/74</f>
        <v>5.4054054054054057E-2</v>
      </c>
      <c r="E188" s="25">
        <f>6/74</f>
        <v>8.1081081081081086E-2</v>
      </c>
      <c r="F188" s="25">
        <f>14/74</f>
        <v>0.1891891891891892</v>
      </c>
      <c r="G188" s="25">
        <f>46/74</f>
        <v>0.6216216216216216</v>
      </c>
      <c r="H188" s="24">
        <f t="shared" ref="H188:H189" si="196">SUM(B188:G188)</f>
        <v>1</v>
      </c>
      <c r="I188" s="17"/>
      <c r="J188" s="17"/>
      <c r="K188" s="17"/>
      <c r="L188" s="17"/>
      <c r="M188" s="1"/>
      <c r="N188" s="1"/>
      <c r="O188" s="60">
        <f>O$32</f>
        <v>0</v>
      </c>
    </row>
    <row r="189" spans="1:15" ht="18.75" thickBot="1">
      <c r="A189" s="19" t="s">
        <v>73</v>
      </c>
      <c r="B189" s="29">
        <f>IF($M177&lt;1,13,B188*$H190)</f>
        <v>13</v>
      </c>
      <c r="C189" s="29">
        <f t="shared" ref="C189:G189" si="197">IF($M177&lt;1,13,C188*$H190)</f>
        <v>13</v>
      </c>
      <c r="D189" s="29">
        <f t="shared" si="197"/>
        <v>13</v>
      </c>
      <c r="E189" s="29">
        <f t="shared" si="197"/>
        <v>13</v>
      </c>
      <c r="F189" s="29">
        <f t="shared" si="197"/>
        <v>13</v>
      </c>
      <c r="G189" s="29">
        <f t="shared" si="197"/>
        <v>13</v>
      </c>
      <c r="H189" s="24">
        <f t="shared" si="196"/>
        <v>78</v>
      </c>
      <c r="I189" s="17"/>
      <c r="J189" s="17"/>
      <c r="K189" s="17"/>
      <c r="L189" s="17"/>
      <c r="M189" s="1"/>
      <c r="N189" s="1"/>
      <c r="O189" s="60">
        <f>O$33</f>
        <v>0</v>
      </c>
    </row>
    <row r="190" spans="1:15" ht="19.5" thickTop="1" thickBot="1">
      <c r="A190" s="28" t="s">
        <v>60</v>
      </c>
      <c r="B190" s="40">
        <f>B183</f>
        <v>0</v>
      </c>
      <c r="C190" s="41">
        <f t="shared" ref="C190:G190" si="198">C183</f>
        <v>0</v>
      </c>
      <c r="D190" s="41">
        <f t="shared" si="198"/>
        <v>0</v>
      </c>
      <c r="E190" s="41">
        <f t="shared" si="198"/>
        <v>0</v>
      </c>
      <c r="F190" s="41">
        <f t="shared" si="198"/>
        <v>0</v>
      </c>
      <c r="G190" s="42">
        <f t="shared" si="198"/>
        <v>0</v>
      </c>
      <c r="H190" s="18">
        <f>SUM(B190:G190)</f>
        <v>0</v>
      </c>
      <c r="I190" s="17"/>
      <c r="J190" s="17"/>
      <c r="K190" s="17"/>
      <c r="L190" s="17"/>
      <c r="M190" s="1"/>
      <c r="N190" s="1"/>
      <c r="O190" s="60">
        <f>O$34</f>
        <v>0</v>
      </c>
    </row>
    <row r="191" spans="1:15" ht="27" thickTop="1">
      <c r="A191" s="19" t="s">
        <v>63</v>
      </c>
      <c r="B191" s="30">
        <f>(B190-B189)*(B190-B189)</f>
        <v>169</v>
      </c>
      <c r="C191" s="30">
        <f t="shared" ref="C191:G191" si="199">(C190-C189)*(C190-C189)</f>
        <v>169</v>
      </c>
      <c r="D191" s="30">
        <f t="shared" si="199"/>
        <v>169</v>
      </c>
      <c r="E191" s="30">
        <f t="shared" si="199"/>
        <v>169</v>
      </c>
      <c r="F191" s="30">
        <f t="shared" si="199"/>
        <v>169</v>
      </c>
      <c r="G191" s="30">
        <f t="shared" si="199"/>
        <v>169</v>
      </c>
      <c r="H191" s="24"/>
      <c r="I191" s="32" t="s">
        <v>74</v>
      </c>
      <c r="J191" s="17"/>
      <c r="K191" s="17"/>
      <c r="L191" s="17"/>
      <c r="M191" s="1"/>
      <c r="N191" s="1"/>
      <c r="O191" s="60">
        <f>O$35</f>
        <v>0</v>
      </c>
    </row>
    <row r="192" spans="1:15" ht="18.75" thickBot="1">
      <c r="A192" s="19" t="s">
        <v>64</v>
      </c>
      <c r="B192" s="25">
        <f>B191/B189</f>
        <v>13</v>
      </c>
      <c r="C192" s="25">
        <f t="shared" ref="C192:G192" si="200">C191/C189</f>
        <v>13</v>
      </c>
      <c r="D192" s="25">
        <f t="shared" si="200"/>
        <v>13</v>
      </c>
      <c r="E192" s="25">
        <f t="shared" si="200"/>
        <v>13</v>
      </c>
      <c r="F192" s="25">
        <f t="shared" si="200"/>
        <v>13</v>
      </c>
      <c r="G192" s="25">
        <f t="shared" si="200"/>
        <v>13</v>
      </c>
      <c r="H192" s="46">
        <f t="shared" ref="H192" si="201">SUM(B192:G192)</f>
        <v>78</v>
      </c>
      <c r="I192" s="31">
        <f>CHIDIST(H192,1)</f>
        <v>1.0304055432977745E-18</v>
      </c>
      <c r="J192" s="17"/>
      <c r="K192" s="17"/>
      <c r="L192" s="17"/>
      <c r="M192" s="1"/>
      <c r="N192" s="1"/>
      <c r="O192" s="60">
        <f>O$36</f>
        <v>0</v>
      </c>
    </row>
    <row r="193" spans="1:15" ht="18.75" thickBot="1">
      <c r="A193" s="1"/>
      <c r="B193" s="33"/>
      <c r="C193" s="33"/>
      <c r="D193" s="33"/>
      <c r="E193" s="33"/>
      <c r="F193" s="33"/>
      <c r="G193" s="33"/>
      <c r="H193" s="17"/>
      <c r="I193" s="17"/>
      <c r="J193" s="17"/>
      <c r="K193" s="17"/>
      <c r="L193" s="17"/>
      <c r="M193" s="1"/>
      <c r="N193" s="1"/>
      <c r="O193" s="60">
        <f>O$37</f>
        <v>0</v>
      </c>
    </row>
    <row r="194" spans="1:15" ht="18">
      <c r="A194" s="1" t="s">
        <v>75</v>
      </c>
      <c r="B194" s="34">
        <v>0</v>
      </c>
      <c r="C194" s="35">
        <v>0.1</v>
      </c>
      <c r="D194" s="35">
        <v>0.5</v>
      </c>
      <c r="E194" s="35">
        <v>1</v>
      </c>
      <c r="F194" s="35">
        <v>2.5</v>
      </c>
      <c r="G194" s="36">
        <v>5</v>
      </c>
      <c r="H194" s="17"/>
      <c r="I194" s="17"/>
      <c r="J194" s="17"/>
      <c r="K194" s="17"/>
      <c r="L194" s="17"/>
      <c r="M194" s="1"/>
      <c r="N194" s="1"/>
      <c r="O194" s="60">
        <f>O$38</f>
        <v>0</v>
      </c>
    </row>
    <row r="195" spans="1:15" ht="18.75" thickBot="1">
      <c r="A195" s="1" t="s">
        <v>76</v>
      </c>
      <c r="B195" s="37">
        <f>CHIDIST(B194,1)</f>
        <v>1</v>
      </c>
      <c r="C195" s="38">
        <f t="shared" ref="C195:G195" si="202">CHIDIST(C194,1)</f>
        <v>0.75182963429462546</v>
      </c>
      <c r="D195" s="38">
        <f t="shared" si="202"/>
        <v>0.4795001239653619</v>
      </c>
      <c r="E195" s="38">
        <f t="shared" si="202"/>
        <v>0.31731081309762943</v>
      </c>
      <c r="F195" s="38">
        <f t="shared" si="202"/>
        <v>0.11384633491240598</v>
      </c>
      <c r="G195" s="39">
        <f t="shared" si="202"/>
        <v>2.5347320288920873E-2</v>
      </c>
      <c r="H195" s="17"/>
      <c r="I195" s="17"/>
      <c r="J195" s="17"/>
      <c r="K195" s="17"/>
      <c r="L195" s="17"/>
      <c r="M195" s="1"/>
      <c r="N195" s="1"/>
      <c r="O195" s="60">
        <f>O$39</f>
        <v>0</v>
      </c>
    </row>
    <row r="196" spans="1:15" ht="18">
      <c r="A196" s="1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"/>
      <c r="N196" s="1"/>
      <c r="O196" s="60">
        <f>O$40</f>
        <v>0</v>
      </c>
    </row>
    <row r="197" spans="1:15" ht="18">
      <c r="A197" s="47"/>
      <c r="B197" s="48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"/>
      <c r="N197" s="1"/>
      <c r="O197" s="60">
        <f>O$41</f>
        <v>0</v>
      </c>
    </row>
    <row r="198" spans="1:15" ht="18">
      <c r="A198" s="14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"/>
      <c r="N198" s="1"/>
      <c r="O198" s="60">
        <f>O$42</f>
        <v>0</v>
      </c>
    </row>
    <row r="199" spans="1:15" ht="18">
      <c r="A199" s="14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"/>
      <c r="N199" s="1"/>
      <c r="O199" s="60">
        <f>O$43</f>
        <v>0</v>
      </c>
    </row>
    <row r="200" spans="1:15" ht="1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5" ht="19.5" thickBot="1">
      <c r="A201" s="7" t="str">
        <f>'Название и список группы'!A9</f>
        <v>Мохамед Ахмед Нурелдин Саид</v>
      </c>
      <c r="B201" s="56" t="str">
        <f>'Название и список группы'!B9</f>
        <v>Махмуд Ахмед Нурелдин</v>
      </c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1"/>
      <c r="O201" s="60" t="str">
        <f>O$19</f>
        <v>Заполните только желтые поля!!!</v>
      </c>
    </row>
    <row r="202" spans="1:15" ht="18.75" thickTop="1">
      <c r="A202" s="19" t="s">
        <v>58</v>
      </c>
      <c r="B202" s="20">
        <v>1</v>
      </c>
      <c r="C202" s="20">
        <v>2</v>
      </c>
      <c r="D202" s="21">
        <v>3</v>
      </c>
      <c r="E202" s="21">
        <v>4</v>
      </c>
      <c r="F202" s="21">
        <v>5</v>
      </c>
      <c r="G202" s="21">
        <v>6</v>
      </c>
      <c r="H202" s="21">
        <v>7</v>
      </c>
      <c r="I202" s="21">
        <v>8</v>
      </c>
      <c r="J202" s="21">
        <v>9</v>
      </c>
      <c r="K202" s="21">
        <v>10</v>
      </c>
      <c r="L202" s="24"/>
      <c r="M202" s="58" t="s">
        <v>1</v>
      </c>
      <c r="N202" s="1"/>
      <c r="O202" s="61" t="str">
        <f>O$20</f>
        <v>10 серий по &lt;7 бросков монеты</v>
      </c>
    </row>
    <row r="203" spans="1:15" ht="18.75" thickBot="1">
      <c r="A203" s="19" t="s">
        <v>0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18"/>
      <c r="M203" s="59">
        <f>IF(H209=10,1,10^(-5))</f>
        <v>1.0000000000000001E-5</v>
      </c>
      <c r="N203" s="1"/>
      <c r="O203" s="65" t="str">
        <f>O$21</f>
        <v>Серия завершается, если выпал "орел" или,</v>
      </c>
    </row>
    <row r="204" spans="1:15" ht="18.75" thickTop="1">
      <c r="A204" s="19" t="s">
        <v>57</v>
      </c>
      <c r="B204" s="16">
        <f>IF(B203=0,0,60/B203)</f>
        <v>0</v>
      </c>
      <c r="C204" s="16">
        <f t="shared" ref="C204:K204" si="203">IF(C203=0,0,60/C203)</f>
        <v>0</v>
      </c>
      <c r="D204" s="16">
        <f t="shared" si="203"/>
        <v>0</v>
      </c>
      <c r="E204" s="16">
        <f t="shared" si="203"/>
        <v>0</v>
      </c>
      <c r="F204" s="16">
        <f t="shared" si="203"/>
        <v>0</v>
      </c>
      <c r="G204" s="16">
        <f t="shared" si="203"/>
        <v>0</v>
      </c>
      <c r="H204" s="16">
        <f t="shared" si="203"/>
        <v>0</v>
      </c>
      <c r="I204" s="16">
        <f t="shared" si="203"/>
        <v>0</v>
      </c>
      <c r="J204" s="16">
        <f t="shared" si="203"/>
        <v>0</v>
      </c>
      <c r="K204" s="16">
        <f t="shared" si="203"/>
        <v>0</v>
      </c>
      <c r="L204" s="24"/>
      <c r="M204" s="1"/>
      <c r="N204" s="1"/>
      <c r="O204" s="65" t="str">
        <f>O$22</f>
        <v>если выпали только решки, после 6-го броска.</v>
      </c>
    </row>
    <row r="205" spans="1:15" ht="18">
      <c r="A205" s="49" t="s">
        <v>78</v>
      </c>
      <c r="B205" s="50">
        <f>IF(SUM(B203:L203)&gt;0,1,10^(-5))</f>
        <v>1.0000000000000001E-5</v>
      </c>
      <c r="C205" s="22"/>
      <c r="D205" s="22"/>
      <c r="E205" s="22"/>
      <c r="F205" s="22"/>
      <c r="G205" s="22"/>
      <c r="H205" s="23"/>
      <c r="I205" s="23"/>
      <c r="J205" s="23"/>
      <c r="K205" s="23"/>
      <c r="L205" s="18"/>
      <c r="M205" s="1"/>
      <c r="N205" s="1"/>
      <c r="O205" s="60" t="str">
        <f>O$23</f>
        <v>K - кол-во бросков серии.</v>
      </c>
    </row>
    <row r="206" spans="1:15" ht="18">
      <c r="A206" s="19" t="s">
        <v>59</v>
      </c>
      <c r="B206" s="16">
        <v>10</v>
      </c>
      <c r="C206" s="16">
        <v>12</v>
      </c>
      <c r="D206" s="16">
        <v>15</v>
      </c>
      <c r="E206" s="16">
        <v>20</v>
      </c>
      <c r="F206" s="16">
        <v>30</v>
      </c>
      <c r="G206" s="16">
        <v>60</v>
      </c>
      <c r="H206" s="24"/>
      <c r="I206" s="18"/>
      <c r="J206" s="18"/>
      <c r="K206" s="18"/>
      <c r="L206" s="18"/>
      <c r="M206" s="1"/>
      <c r="N206" s="1"/>
      <c r="O206" s="60" t="str">
        <f>O$24</f>
        <v>X=60/K</v>
      </c>
    </row>
    <row r="207" spans="1:15" ht="18">
      <c r="A207" s="19" t="s">
        <v>62</v>
      </c>
      <c r="B207" s="25">
        <f>1/32</f>
        <v>3.125E-2</v>
      </c>
      <c r="C207" s="25">
        <f>1/32</f>
        <v>3.125E-2</v>
      </c>
      <c r="D207" s="25">
        <f>1/16</f>
        <v>6.25E-2</v>
      </c>
      <c r="E207" s="25">
        <f>1/8</f>
        <v>0.125</v>
      </c>
      <c r="F207" s="25">
        <f>1/4</f>
        <v>0.25</v>
      </c>
      <c r="G207" s="25">
        <f>1/2</f>
        <v>0.5</v>
      </c>
      <c r="H207" s="24">
        <f t="shared" ref="H207" si="204">SUM(B207:G207)</f>
        <v>1</v>
      </c>
      <c r="I207" s="18"/>
      <c r="J207" s="18"/>
      <c r="K207" s="18"/>
      <c r="L207" s="18"/>
      <c r="M207" s="1"/>
      <c r="N207" s="1"/>
      <c r="O207" s="60">
        <f>O$25</f>
        <v>0</v>
      </c>
    </row>
    <row r="208" spans="1:15" ht="18.75" thickBot="1">
      <c r="A208" s="19" t="s">
        <v>61</v>
      </c>
      <c r="B208" s="29">
        <f>IF($M203&lt;1,13,B207*$H209)</f>
        <v>13</v>
      </c>
      <c r="C208" s="29">
        <f t="shared" ref="C208:G208" si="205">IF($M203&lt;1,13,C207*$H209)</f>
        <v>13</v>
      </c>
      <c r="D208" s="29">
        <f t="shared" si="205"/>
        <v>13</v>
      </c>
      <c r="E208" s="29">
        <f t="shared" si="205"/>
        <v>13</v>
      </c>
      <c r="F208" s="29">
        <f t="shared" si="205"/>
        <v>13</v>
      </c>
      <c r="G208" s="29">
        <f t="shared" si="205"/>
        <v>13</v>
      </c>
      <c r="H208" s="24">
        <f>SUM(B208:G208)</f>
        <v>78</v>
      </c>
      <c r="I208" s="18"/>
      <c r="J208" s="18"/>
      <c r="K208" s="18"/>
      <c r="L208" s="18"/>
      <c r="M208" s="1"/>
      <c r="N208" s="1"/>
      <c r="O208" s="60">
        <f>O$26</f>
        <v>0</v>
      </c>
    </row>
    <row r="209" spans="1:15" ht="19.5" thickTop="1" thickBot="1">
      <c r="A209" s="28" t="s">
        <v>60</v>
      </c>
      <c r="B209" s="43"/>
      <c r="C209" s="44"/>
      <c r="D209" s="44"/>
      <c r="E209" s="44"/>
      <c r="F209" s="44"/>
      <c r="G209" s="45"/>
      <c r="H209" s="18">
        <f>SUM(B209:G209)</f>
        <v>0</v>
      </c>
      <c r="I209" s="18"/>
      <c r="J209" s="18"/>
      <c r="K209" s="18"/>
      <c r="L209" s="18"/>
      <c r="M209" s="1"/>
      <c r="N209" s="1"/>
      <c r="O209" s="60">
        <f>O$27</f>
        <v>0</v>
      </c>
    </row>
    <row r="210" spans="1:15" ht="27" thickTop="1">
      <c r="A210" s="19" t="s">
        <v>63</v>
      </c>
      <c r="B210" s="30">
        <f>(B209-B208)*(B209-B208)</f>
        <v>169</v>
      </c>
      <c r="C210" s="30">
        <f t="shared" ref="C210:G210" si="206">(C209-C208)*(C209-C208)</f>
        <v>169</v>
      </c>
      <c r="D210" s="30">
        <f t="shared" si="206"/>
        <v>169</v>
      </c>
      <c r="E210" s="30">
        <f t="shared" si="206"/>
        <v>169</v>
      </c>
      <c r="F210" s="30">
        <f t="shared" si="206"/>
        <v>169</v>
      </c>
      <c r="G210" s="30">
        <f t="shared" si="206"/>
        <v>169</v>
      </c>
      <c r="H210" s="24"/>
      <c r="I210" s="32" t="s">
        <v>74</v>
      </c>
      <c r="J210" s="18"/>
      <c r="K210" s="18"/>
      <c r="L210" s="18"/>
      <c r="M210" s="1"/>
      <c r="N210" s="1"/>
      <c r="O210" s="60">
        <f>O$28</f>
        <v>0</v>
      </c>
    </row>
    <row r="211" spans="1:15" ht="18.75" thickBot="1">
      <c r="A211" s="19" t="s">
        <v>64</v>
      </c>
      <c r="B211" s="25">
        <f>B210/B208</f>
        <v>13</v>
      </c>
      <c r="C211" s="25">
        <f t="shared" ref="C211:G211" si="207">C210/C208</f>
        <v>13</v>
      </c>
      <c r="D211" s="25">
        <f t="shared" si="207"/>
        <v>13</v>
      </c>
      <c r="E211" s="25">
        <f t="shared" si="207"/>
        <v>13</v>
      </c>
      <c r="F211" s="25">
        <f t="shared" si="207"/>
        <v>13</v>
      </c>
      <c r="G211" s="25">
        <f t="shared" si="207"/>
        <v>13</v>
      </c>
      <c r="H211" s="46">
        <f t="shared" ref="H211" si="208">SUM(B211:G211)</f>
        <v>78</v>
      </c>
      <c r="I211" s="31">
        <f>CHIDIST(H211,1)</f>
        <v>1.0304055432977745E-18</v>
      </c>
      <c r="J211" s="18"/>
      <c r="K211" s="18"/>
      <c r="L211" s="18"/>
      <c r="M211" s="1"/>
      <c r="N211" s="1"/>
      <c r="O211" s="60">
        <f>O$29</f>
        <v>0</v>
      </c>
    </row>
    <row r="212" spans="1:15" ht="18">
      <c r="A212" s="53" t="s">
        <v>77</v>
      </c>
      <c r="B212" s="54"/>
      <c r="C212" s="54"/>
      <c r="D212" s="54"/>
      <c r="E212" s="54"/>
      <c r="F212" s="54"/>
      <c r="G212" s="55"/>
      <c r="H212" s="24"/>
      <c r="I212" s="18"/>
      <c r="J212" s="18"/>
      <c r="K212" s="18"/>
      <c r="L212" s="18"/>
      <c r="M212" s="1"/>
      <c r="N212" s="1"/>
      <c r="O212" s="60">
        <f>O$30</f>
        <v>0</v>
      </c>
    </row>
    <row r="213" spans="1:15" ht="18">
      <c r="A213" s="19" t="s">
        <v>72</v>
      </c>
      <c r="B213" s="26" t="s">
        <v>66</v>
      </c>
      <c r="C213" s="26" t="s">
        <v>67</v>
      </c>
      <c r="D213" s="26" t="s">
        <v>68</v>
      </c>
      <c r="E213" s="26" t="s">
        <v>69</v>
      </c>
      <c r="F213" s="26" t="s">
        <v>70</v>
      </c>
      <c r="G213" s="26" t="s">
        <v>71</v>
      </c>
      <c r="H213" s="24"/>
      <c r="I213" s="17"/>
      <c r="J213" s="17"/>
      <c r="K213" s="17"/>
      <c r="L213" s="17"/>
      <c r="M213" s="1"/>
      <c r="N213" s="1"/>
      <c r="O213" s="60">
        <f>O$31</f>
        <v>0</v>
      </c>
    </row>
    <row r="214" spans="1:15" ht="18">
      <c r="A214" s="19" t="s">
        <v>65</v>
      </c>
      <c r="B214" s="25">
        <f>2/74</f>
        <v>2.7027027027027029E-2</v>
      </c>
      <c r="C214" s="25">
        <f t="shared" ref="C214" si="209">2/74</f>
        <v>2.7027027027027029E-2</v>
      </c>
      <c r="D214" s="25">
        <f>4/74</f>
        <v>5.4054054054054057E-2</v>
      </c>
      <c r="E214" s="25">
        <f>6/74</f>
        <v>8.1081081081081086E-2</v>
      </c>
      <c r="F214" s="25">
        <f>14/74</f>
        <v>0.1891891891891892</v>
      </c>
      <c r="G214" s="25">
        <f>46/74</f>
        <v>0.6216216216216216</v>
      </c>
      <c r="H214" s="24">
        <f t="shared" ref="H214:H215" si="210">SUM(B214:G214)</f>
        <v>1</v>
      </c>
      <c r="I214" s="17"/>
      <c r="J214" s="17"/>
      <c r="K214" s="17"/>
      <c r="L214" s="17"/>
      <c r="M214" s="1"/>
      <c r="N214" s="1"/>
      <c r="O214" s="60">
        <f>O$32</f>
        <v>0</v>
      </c>
    </row>
    <row r="215" spans="1:15" ht="18.75" thickBot="1">
      <c r="A215" s="19" t="s">
        <v>73</v>
      </c>
      <c r="B215" s="29">
        <f>IF($M203&lt;1,13,B214*$H216)</f>
        <v>13</v>
      </c>
      <c r="C215" s="29">
        <f t="shared" ref="C215:G215" si="211">IF($M203&lt;1,13,C214*$H216)</f>
        <v>13</v>
      </c>
      <c r="D215" s="29">
        <f t="shared" si="211"/>
        <v>13</v>
      </c>
      <c r="E215" s="29">
        <f t="shared" si="211"/>
        <v>13</v>
      </c>
      <c r="F215" s="29">
        <f t="shared" si="211"/>
        <v>13</v>
      </c>
      <c r="G215" s="29">
        <f t="shared" si="211"/>
        <v>13</v>
      </c>
      <c r="H215" s="24">
        <f t="shared" si="210"/>
        <v>78</v>
      </c>
      <c r="I215" s="17"/>
      <c r="J215" s="17"/>
      <c r="K215" s="17"/>
      <c r="L215" s="17"/>
      <c r="M215" s="1"/>
      <c r="N215" s="1"/>
      <c r="O215" s="60">
        <f>O$33</f>
        <v>0</v>
      </c>
    </row>
    <row r="216" spans="1:15" ht="19.5" thickTop="1" thickBot="1">
      <c r="A216" s="28" t="s">
        <v>60</v>
      </c>
      <c r="B216" s="40">
        <f>B209</f>
        <v>0</v>
      </c>
      <c r="C216" s="41">
        <f t="shared" ref="C216:G216" si="212">C209</f>
        <v>0</v>
      </c>
      <c r="D216" s="41">
        <f t="shared" si="212"/>
        <v>0</v>
      </c>
      <c r="E216" s="41">
        <f t="shared" si="212"/>
        <v>0</v>
      </c>
      <c r="F216" s="41">
        <f t="shared" si="212"/>
        <v>0</v>
      </c>
      <c r="G216" s="42">
        <f t="shared" si="212"/>
        <v>0</v>
      </c>
      <c r="H216" s="18">
        <f>SUM(B216:G216)</f>
        <v>0</v>
      </c>
      <c r="I216" s="17"/>
      <c r="J216" s="17"/>
      <c r="K216" s="17"/>
      <c r="L216" s="17"/>
      <c r="M216" s="1"/>
      <c r="N216" s="1"/>
      <c r="O216" s="60">
        <f>O$34</f>
        <v>0</v>
      </c>
    </row>
    <row r="217" spans="1:15" ht="27" thickTop="1">
      <c r="A217" s="19" t="s">
        <v>63</v>
      </c>
      <c r="B217" s="30">
        <f>(B216-B215)*(B216-B215)</f>
        <v>169</v>
      </c>
      <c r="C217" s="30">
        <f t="shared" ref="C217:G217" si="213">(C216-C215)*(C216-C215)</f>
        <v>169</v>
      </c>
      <c r="D217" s="30">
        <f t="shared" si="213"/>
        <v>169</v>
      </c>
      <c r="E217" s="30">
        <f t="shared" si="213"/>
        <v>169</v>
      </c>
      <c r="F217" s="30">
        <f t="shared" si="213"/>
        <v>169</v>
      </c>
      <c r="G217" s="30">
        <f t="shared" si="213"/>
        <v>169</v>
      </c>
      <c r="H217" s="24"/>
      <c r="I217" s="32" t="s">
        <v>74</v>
      </c>
      <c r="J217" s="17"/>
      <c r="K217" s="17"/>
      <c r="L217" s="17"/>
      <c r="M217" s="1"/>
      <c r="N217" s="1"/>
      <c r="O217" s="60">
        <f>O$35</f>
        <v>0</v>
      </c>
    </row>
    <row r="218" spans="1:15" ht="18.75" thickBot="1">
      <c r="A218" s="19" t="s">
        <v>64</v>
      </c>
      <c r="B218" s="25">
        <f>B217/B215</f>
        <v>13</v>
      </c>
      <c r="C218" s="25">
        <f t="shared" ref="C218:G218" si="214">C217/C215</f>
        <v>13</v>
      </c>
      <c r="D218" s="25">
        <f t="shared" si="214"/>
        <v>13</v>
      </c>
      <c r="E218" s="25">
        <f t="shared" si="214"/>
        <v>13</v>
      </c>
      <c r="F218" s="25">
        <f t="shared" si="214"/>
        <v>13</v>
      </c>
      <c r="G218" s="25">
        <f t="shared" si="214"/>
        <v>13</v>
      </c>
      <c r="H218" s="46">
        <f t="shared" ref="H218" si="215">SUM(B218:G218)</f>
        <v>78</v>
      </c>
      <c r="I218" s="31">
        <f>CHIDIST(H218,1)</f>
        <v>1.0304055432977745E-18</v>
      </c>
      <c r="J218" s="17"/>
      <c r="K218" s="17"/>
      <c r="L218" s="17"/>
      <c r="M218" s="1"/>
      <c r="N218" s="1"/>
      <c r="O218" s="60">
        <f>O$36</f>
        <v>0</v>
      </c>
    </row>
    <row r="219" spans="1:15" ht="18.75" thickBot="1">
      <c r="A219" s="1"/>
      <c r="B219" s="33"/>
      <c r="C219" s="33"/>
      <c r="D219" s="33"/>
      <c r="E219" s="33"/>
      <c r="F219" s="33"/>
      <c r="G219" s="33"/>
      <c r="H219" s="17"/>
      <c r="I219" s="17"/>
      <c r="J219" s="17"/>
      <c r="K219" s="17"/>
      <c r="L219" s="17"/>
      <c r="M219" s="1"/>
      <c r="N219" s="1"/>
      <c r="O219" s="60">
        <f>O$37</f>
        <v>0</v>
      </c>
    </row>
    <row r="220" spans="1:15" ht="18">
      <c r="A220" s="1" t="s">
        <v>75</v>
      </c>
      <c r="B220" s="34">
        <v>0</v>
      </c>
      <c r="C220" s="35">
        <v>0.1</v>
      </c>
      <c r="D220" s="35">
        <v>0.5</v>
      </c>
      <c r="E220" s="35">
        <v>1</v>
      </c>
      <c r="F220" s="35">
        <v>2.5</v>
      </c>
      <c r="G220" s="36">
        <v>5</v>
      </c>
      <c r="H220" s="17"/>
      <c r="I220" s="17"/>
      <c r="J220" s="17"/>
      <c r="K220" s="17"/>
      <c r="L220" s="17"/>
      <c r="M220" s="1"/>
      <c r="N220" s="1"/>
      <c r="O220" s="60">
        <f>O$38</f>
        <v>0</v>
      </c>
    </row>
    <row r="221" spans="1:15" ht="18.75" thickBot="1">
      <c r="A221" s="1" t="s">
        <v>76</v>
      </c>
      <c r="B221" s="37">
        <f>CHIDIST(B220,1)</f>
        <v>1</v>
      </c>
      <c r="C221" s="38">
        <f t="shared" ref="C221:G221" si="216">CHIDIST(C220,1)</f>
        <v>0.75182963429462546</v>
      </c>
      <c r="D221" s="38">
        <f t="shared" si="216"/>
        <v>0.4795001239653619</v>
      </c>
      <c r="E221" s="38">
        <f t="shared" si="216"/>
        <v>0.31731081309762943</v>
      </c>
      <c r="F221" s="38">
        <f t="shared" si="216"/>
        <v>0.11384633491240598</v>
      </c>
      <c r="G221" s="39">
        <f t="shared" si="216"/>
        <v>2.5347320288920873E-2</v>
      </c>
      <c r="H221" s="17"/>
      <c r="I221" s="17"/>
      <c r="J221" s="17"/>
      <c r="K221" s="17"/>
      <c r="L221" s="17"/>
      <c r="M221" s="1"/>
      <c r="N221" s="1"/>
      <c r="O221" s="60">
        <f>O$39</f>
        <v>0</v>
      </c>
    </row>
    <row r="222" spans="1:15" ht="18">
      <c r="A222" s="1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"/>
      <c r="N222" s="1"/>
      <c r="O222" s="60">
        <f>O$40</f>
        <v>0</v>
      </c>
    </row>
    <row r="223" spans="1:15" ht="18">
      <c r="A223" s="47"/>
      <c r="B223" s="48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"/>
      <c r="N223" s="1"/>
      <c r="O223" s="60">
        <f>O$41</f>
        <v>0</v>
      </c>
    </row>
    <row r="224" spans="1:15" ht="18">
      <c r="A224" s="14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"/>
      <c r="N224" s="1"/>
      <c r="O224" s="60">
        <f>O$42</f>
        <v>0</v>
      </c>
    </row>
    <row r="225" spans="1:15" ht="18">
      <c r="A225" s="14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"/>
      <c r="N225" s="1"/>
      <c r="O225" s="60">
        <f>O$43</f>
        <v>0</v>
      </c>
    </row>
    <row r="226" spans="1:15" ht="1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5" ht="19.5" thickBot="1">
      <c r="A227" s="7" t="str">
        <f>'Название и список группы'!A10</f>
        <v>Петрова</v>
      </c>
      <c r="B227" s="56" t="str">
        <f>'Название и список группы'!B10</f>
        <v>Ольга Александровна</v>
      </c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1"/>
      <c r="O227" s="60" t="str">
        <f>O$19</f>
        <v>Заполните только желтые поля!!!</v>
      </c>
    </row>
    <row r="228" spans="1:15" ht="18.75" thickTop="1">
      <c r="A228" s="19" t="s">
        <v>58</v>
      </c>
      <c r="B228" s="20">
        <v>1</v>
      </c>
      <c r="C228" s="20">
        <v>2</v>
      </c>
      <c r="D228" s="21">
        <v>3</v>
      </c>
      <c r="E228" s="21">
        <v>4</v>
      </c>
      <c r="F228" s="21">
        <v>5</v>
      </c>
      <c r="G228" s="21">
        <v>6</v>
      </c>
      <c r="H228" s="21">
        <v>7</v>
      </c>
      <c r="I228" s="21">
        <v>8</v>
      </c>
      <c r="J228" s="21">
        <v>9</v>
      </c>
      <c r="K228" s="21">
        <v>10</v>
      </c>
      <c r="L228" s="24"/>
      <c r="M228" s="58" t="s">
        <v>1</v>
      </c>
      <c r="N228" s="1"/>
      <c r="O228" s="61" t="str">
        <f>O$20</f>
        <v>10 серий по &lt;7 бросков монеты</v>
      </c>
    </row>
    <row r="229" spans="1:15" ht="18.75" thickBot="1">
      <c r="A229" s="19" t="s">
        <v>0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18"/>
      <c r="M229" s="59">
        <f>IF(H235=10,1,10^(-5))</f>
        <v>1.0000000000000001E-5</v>
      </c>
      <c r="N229" s="1"/>
      <c r="O229" s="65" t="str">
        <f>O$21</f>
        <v>Серия завершается, если выпал "орел" или,</v>
      </c>
    </row>
    <row r="230" spans="1:15" ht="18.75" thickTop="1">
      <c r="A230" s="19" t="s">
        <v>57</v>
      </c>
      <c r="B230" s="16">
        <f>IF(B229=0,0,60/B229)</f>
        <v>0</v>
      </c>
      <c r="C230" s="16">
        <f t="shared" ref="C230:K230" si="217">IF(C229=0,0,60/C229)</f>
        <v>0</v>
      </c>
      <c r="D230" s="16">
        <f t="shared" si="217"/>
        <v>0</v>
      </c>
      <c r="E230" s="16">
        <f t="shared" si="217"/>
        <v>0</v>
      </c>
      <c r="F230" s="16">
        <f t="shared" si="217"/>
        <v>0</v>
      </c>
      <c r="G230" s="16">
        <f t="shared" si="217"/>
        <v>0</v>
      </c>
      <c r="H230" s="16">
        <f t="shared" si="217"/>
        <v>0</v>
      </c>
      <c r="I230" s="16">
        <f t="shared" si="217"/>
        <v>0</v>
      </c>
      <c r="J230" s="16">
        <f t="shared" si="217"/>
        <v>0</v>
      </c>
      <c r="K230" s="16">
        <f t="shared" si="217"/>
        <v>0</v>
      </c>
      <c r="L230" s="24"/>
      <c r="M230" s="1"/>
      <c r="N230" s="1"/>
      <c r="O230" s="65" t="str">
        <f>O$22</f>
        <v>если выпали только решки, после 6-го броска.</v>
      </c>
    </row>
    <row r="231" spans="1:15" ht="18">
      <c r="A231" s="49" t="s">
        <v>78</v>
      </c>
      <c r="B231" s="50">
        <f>IF(SUM(B229:L229)&gt;0,1,10^(-5))</f>
        <v>1.0000000000000001E-5</v>
      </c>
      <c r="C231" s="22"/>
      <c r="D231" s="22"/>
      <c r="E231" s="22"/>
      <c r="F231" s="22"/>
      <c r="G231" s="22"/>
      <c r="H231" s="23"/>
      <c r="I231" s="23"/>
      <c r="J231" s="23"/>
      <c r="K231" s="23"/>
      <c r="L231" s="18"/>
      <c r="M231" s="1"/>
      <c r="N231" s="1"/>
      <c r="O231" s="60" t="str">
        <f>O$23</f>
        <v>K - кол-во бросков серии.</v>
      </c>
    </row>
    <row r="232" spans="1:15" ht="18">
      <c r="A232" s="19" t="s">
        <v>59</v>
      </c>
      <c r="B232" s="16">
        <v>10</v>
      </c>
      <c r="C232" s="16">
        <v>12</v>
      </c>
      <c r="D232" s="16">
        <v>15</v>
      </c>
      <c r="E232" s="16">
        <v>20</v>
      </c>
      <c r="F232" s="16">
        <v>30</v>
      </c>
      <c r="G232" s="16">
        <v>60</v>
      </c>
      <c r="H232" s="24"/>
      <c r="I232" s="18"/>
      <c r="J232" s="18"/>
      <c r="K232" s="18"/>
      <c r="L232" s="18"/>
      <c r="M232" s="1"/>
      <c r="N232" s="1"/>
      <c r="O232" s="60" t="str">
        <f>O$24</f>
        <v>X=60/K</v>
      </c>
    </row>
    <row r="233" spans="1:15" ht="18">
      <c r="A233" s="19" t="s">
        <v>62</v>
      </c>
      <c r="B233" s="25">
        <f>1/32</f>
        <v>3.125E-2</v>
      </c>
      <c r="C233" s="25">
        <f>1/32</f>
        <v>3.125E-2</v>
      </c>
      <c r="D233" s="25">
        <f>1/16</f>
        <v>6.25E-2</v>
      </c>
      <c r="E233" s="25">
        <f>1/8</f>
        <v>0.125</v>
      </c>
      <c r="F233" s="25">
        <f>1/4</f>
        <v>0.25</v>
      </c>
      <c r="G233" s="25">
        <f>1/2</f>
        <v>0.5</v>
      </c>
      <c r="H233" s="24">
        <f t="shared" ref="H233" si="218">SUM(B233:G233)</f>
        <v>1</v>
      </c>
      <c r="I233" s="18"/>
      <c r="J233" s="18"/>
      <c r="K233" s="18"/>
      <c r="L233" s="18"/>
      <c r="M233" s="1"/>
      <c r="N233" s="1"/>
      <c r="O233" s="60">
        <f>O$25</f>
        <v>0</v>
      </c>
    </row>
    <row r="234" spans="1:15" ht="18.75" thickBot="1">
      <c r="A234" s="19" t="s">
        <v>61</v>
      </c>
      <c r="B234" s="29">
        <f>IF($M229&lt;1,13,B233*$H235)</f>
        <v>13</v>
      </c>
      <c r="C234" s="29">
        <f t="shared" ref="C234:G234" si="219">IF($M229&lt;1,13,C233*$H235)</f>
        <v>13</v>
      </c>
      <c r="D234" s="29">
        <f t="shared" si="219"/>
        <v>13</v>
      </c>
      <c r="E234" s="29">
        <f t="shared" si="219"/>
        <v>13</v>
      </c>
      <c r="F234" s="29">
        <f t="shared" si="219"/>
        <v>13</v>
      </c>
      <c r="G234" s="29">
        <f t="shared" si="219"/>
        <v>13</v>
      </c>
      <c r="H234" s="24">
        <f>SUM(B234:G234)</f>
        <v>78</v>
      </c>
      <c r="I234" s="18"/>
      <c r="J234" s="18"/>
      <c r="K234" s="18"/>
      <c r="L234" s="18"/>
      <c r="M234" s="1"/>
      <c r="N234" s="1"/>
      <c r="O234" s="60">
        <f>O$26</f>
        <v>0</v>
      </c>
    </row>
    <row r="235" spans="1:15" ht="19.5" thickTop="1" thickBot="1">
      <c r="A235" s="28" t="s">
        <v>60</v>
      </c>
      <c r="B235" s="43"/>
      <c r="C235" s="44"/>
      <c r="D235" s="44"/>
      <c r="E235" s="44"/>
      <c r="F235" s="44"/>
      <c r="G235" s="45"/>
      <c r="H235" s="18">
        <f>SUM(B235:G235)</f>
        <v>0</v>
      </c>
      <c r="I235" s="18"/>
      <c r="J235" s="18"/>
      <c r="K235" s="18"/>
      <c r="L235" s="18"/>
      <c r="M235" s="1"/>
      <c r="N235" s="1"/>
      <c r="O235" s="60">
        <f>O$27</f>
        <v>0</v>
      </c>
    </row>
    <row r="236" spans="1:15" ht="27" thickTop="1">
      <c r="A236" s="19" t="s">
        <v>63</v>
      </c>
      <c r="B236" s="30">
        <f>(B235-B234)*(B235-B234)</f>
        <v>169</v>
      </c>
      <c r="C236" s="30">
        <f t="shared" ref="C236:G236" si="220">(C235-C234)*(C235-C234)</f>
        <v>169</v>
      </c>
      <c r="D236" s="30">
        <f t="shared" si="220"/>
        <v>169</v>
      </c>
      <c r="E236" s="30">
        <f t="shared" si="220"/>
        <v>169</v>
      </c>
      <c r="F236" s="30">
        <f t="shared" si="220"/>
        <v>169</v>
      </c>
      <c r="G236" s="30">
        <f t="shared" si="220"/>
        <v>169</v>
      </c>
      <c r="H236" s="24"/>
      <c r="I236" s="32" t="s">
        <v>74</v>
      </c>
      <c r="J236" s="18"/>
      <c r="K236" s="18"/>
      <c r="L236" s="18"/>
      <c r="M236" s="1"/>
      <c r="N236" s="1"/>
      <c r="O236" s="60">
        <f>O$28</f>
        <v>0</v>
      </c>
    </row>
    <row r="237" spans="1:15" ht="18.75" thickBot="1">
      <c r="A237" s="19" t="s">
        <v>64</v>
      </c>
      <c r="B237" s="25">
        <f>B236/B234</f>
        <v>13</v>
      </c>
      <c r="C237" s="25">
        <f t="shared" ref="C237:G237" si="221">C236/C234</f>
        <v>13</v>
      </c>
      <c r="D237" s="25">
        <f t="shared" si="221"/>
        <v>13</v>
      </c>
      <c r="E237" s="25">
        <f t="shared" si="221"/>
        <v>13</v>
      </c>
      <c r="F237" s="25">
        <f t="shared" si="221"/>
        <v>13</v>
      </c>
      <c r="G237" s="25">
        <f t="shared" si="221"/>
        <v>13</v>
      </c>
      <c r="H237" s="46">
        <f t="shared" ref="H237" si="222">SUM(B237:G237)</f>
        <v>78</v>
      </c>
      <c r="I237" s="31">
        <f>CHIDIST(H237,1)</f>
        <v>1.0304055432977745E-18</v>
      </c>
      <c r="J237" s="18"/>
      <c r="K237" s="18"/>
      <c r="L237" s="18"/>
      <c r="M237" s="1"/>
      <c r="N237" s="1"/>
      <c r="O237" s="60">
        <f>O$29</f>
        <v>0</v>
      </c>
    </row>
    <row r="238" spans="1:15" ht="18">
      <c r="A238" s="53" t="s">
        <v>77</v>
      </c>
      <c r="B238" s="54"/>
      <c r="C238" s="54"/>
      <c r="D238" s="54"/>
      <c r="E238" s="54"/>
      <c r="F238" s="54"/>
      <c r="G238" s="55"/>
      <c r="H238" s="24"/>
      <c r="I238" s="18"/>
      <c r="J238" s="18"/>
      <c r="K238" s="18"/>
      <c r="L238" s="18"/>
      <c r="M238" s="1"/>
      <c r="N238" s="1"/>
      <c r="O238" s="60">
        <f>O$30</f>
        <v>0</v>
      </c>
    </row>
    <row r="239" spans="1:15" ht="18">
      <c r="A239" s="19" t="s">
        <v>72</v>
      </c>
      <c r="B239" s="26" t="s">
        <v>66</v>
      </c>
      <c r="C239" s="26" t="s">
        <v>67</v>
      </c>
      <c r="D239" s="26" t="s">
        <v>68</v>
      </c>
      <c r="E239" s="26" t="s">
        <v>69</v>
      </c>
      <c r="F239" s="26" t="s">
        <v>70</v>
      </c>
      <c r="G239" s="26" t="s">
        <v>71</v>
      </c>
      <c r="H239" s="24"/>
      <c r="I239" s="17"/>
      <c r="J239" s="17"/>
      <c r="K239" s="17"/>
      <c r="L239" s="17"/>
      <c r="M239" s="1"/>
      <c r="N239" s="1"/>
      <c r="O239" s="60">
        <f>O$31</f>
        <v>0</v>
      </c>
    </row>
    <row r="240" spans="1:15" ht="18">
      <c r="A240" s="19" t="s">
        <v>65</v>
      </c>
      <c r="B240" s="25">
        <f>2/74</f>
        <v>2.7027027027027029E-2</v>
      </c>
      <c r="C240" s="25">
        <f t="shared" ref="C240" si="223">2/74</f>
        <v>2.7027027027027029E-2</v>
      </c>
      <c r="D240" s="25">
        <f>4/74</f>
        <v>5.4054054054054057E-2</v>
      </c>
      <c r="E240" s="25">
        <f>6/74</f>
        <v>8.1081081081081086E-2</v>
      </c>
      <c r="F240" s="25">
        <f>14/74</f>
        <v>0.1891891891891892</v>
      </c>
      <c r="G240" s="25">
        <f>46/74</f>
        <v>0.6216216216216216</v>
      </c>
      <c r="H240" s="24">
        <f t="shared" ref="H240:H241" si="224">SUM(B240:G240)</f>
        <v>1</v>
      </c>
      <c r="I240" s="17"/>
      <c r="J240" s="17"/>
      <c r="K240" s="17"/>
      <c r="L240" s="17"/>
      <c r="M240" s="1"/>
      <c r="N240" s="1"/>
      <c r="O240" s="60">
        <f>O$32</f>
        <v>0</v>
      </c>
    </row>
    <row r="241" spans="1:15" ht="18.75" thickBot="1">
      <c r="A241" s="19" t="s">
        <v>73</v>
      </c>
      <c r="B241" s="29">
        <f>IF($M229&lt;1,13,B240*$H242)</f>
        <v>13</v>
      </c>
      <c r="C241" s="29">
        <f t="shared" ref="C241:G241" si="225">IF($M229&lt;1,13,C240*$H242)</f>
        <v>13</v>
      </c>
      <c r="D241" s="29">
        <f t="shared" si="225"/>
        <v>13</v>
      </c>
      <c r="E241" s="29">
        <f t="shared" si="225"/>
        <v>13</v>
      </c>
      <c r="F241" s="29">
        <f t="shared" si="225"/>
        <v>13</v>
      </c>
      <c r="G241" s="29">
        <f t="shared" si="225"/>
        <v>13</v>
      </c>
      <c r="H241" s="24">
        <f t="shared" si="224"/>
        <v>78</v>
      </c>
      <c r="I241" s="17"/>
      <c r="J241" s="17"/>
      <c r="K241" s="17"/>
      <c r="L241" s="17"/>
      <c r="M241" s="1"/>
      <c r="N241" s="1"/>
      <c r="O241" s="60">
        <f>O$33</f>
        <v>0</v>
      </c>
    </row>
    <row r="242" spans="1:15" ht="19.5" thickTop="1" thickBot="1">
      <c r="A242" s="28" t="s">
        <v>60</v>
      </c>
      <c r="B242" s="40">
        <f>B235</f>
        <v>0</v>
      </c>
      <c r="C242" s="41">
        <f t="shared" ref="C242:G242" si="226">C235</f>
        <v>0</v>
      </c>
      <c r="D242" s="41">
        <f t="shared" si="226"/>
        <v>0</v>
      </c>
      <c r="E242" s="41">
        <f t="shared" si="226"/>
        <v>0</v>
      </c>
      <c r="F242" s="41">
        <f t="shared" si="226"/>
        <v>0</v>
      </c>
      <c r="G242" s="42">
        <f t="shared" si="226"/>
        <v>0</v>
      </c>
      <c r="H242" s="18">
        <f>SUM(B242:G242)</f>
        <v>0</v>
      </c>
      <c r="I242" s="17"/>
      <c r="J242" s="17"/>
      <c r="K242" s="17"/>
      <c r="L242" s="17"/>
      <c r="M242" s="1"/>
      <c r="N242" s="1"/>
      <c r="O242" s="60">
        <f>O$34</f>
        <v>0</v>
      </c>
    </row>
    <row r="243" spans="1:15" ht="27" thickTop="1">
      <c r="A243" s="19" t="s">
        <v>63</v>
      </c>
      <c r="B243" s="30">
        <f>(B242-B241)*(B242-B241)</f>
        <v>169</v>
      </c>
      <c r="C243" s="30">
        <f t="shared" ref="C243:G243" si="227">(C242-C241)*(C242-C241)</f>
        <v>169</v>
      </c>
      <c r="D243" s="30">
        <f t="shared" si="227"/>
        <v>169</v>
      </c>
      <c r="E243" s="30">
        <f t="shared" si="227"/>
        <v>169</v>
      </c>
      <c r="F243" s="30">
        <f t="shared" si="227"/>
        <v>169</v>
      </c>
      <c r="G243" s="30">
        <f t="shared" si="227"/>
        <v>169</v>
      </c>
      <c r="H243" s="24"/>
      <c r="I243" s="32" t="s">
        <v>74</v>
      </c>
      <c r="J243" s="17"/>
      <c r="K243" s="17"/>
      <c r="L243" s="17"/>
      <c r="M243" s="1"/>
      <c r="N243" s="1"/>
      <c r="O243" s="60">
        <f>O$35</f>
        <v>0</v>
      </c>
    </row>
    <row r="244" spans="1:15" ht="18.75" thickBot="1">
      <c r="A244" s="19" t="s">
        <v>64</v>
      </c>
      <c r="B244" s="25">
        <f>B243/B241</f>
        <v>13</v>
      </c>
      <c r="C244" s="25">
        <f t="shared" ref="C244:G244" si="228">C243/C241</f>
        <v>13</v>
      </c>
      <c r="D244" s="25">
        <f t="shared" si="228"/>
        <v>13</v>
      </c>
      <c r="E244" s="25">
        <f t="shared" si="228"/>
        <v>13</v>
      </c>
      <c r="F244" s="25">
        <f t="shared" si="228"/>
        <v>13</v>
      </c>
      <c r="G244" s="25">
        <f t="shared" si="228"/>
        <v>13</v>
      </c>
      <c r="H244" s="46">
        <f t="shared" ref="H244" si="229">SUM(B244:G244)</f>
        <v>78</v>
      </c>
      <c r="I244" s="31">
        <f>CHIDIST(H244,1)</f>
        <v>1.0304055432977745E-18</v>
      </c>
      <c r="J244" s="17"/>
      <c r="K244" s="17"/>
      <c r="L244" s="17"/>
      <c r="M244" s="1"/>
      <c r="N244" s="1"/>
      <c r="O244" s="60">
        <f>O$36</f>
        <v>0</v>
      </c>
    </row>
    <row r="245" spans="1:15" ht="18.75" thickBot="1">
      <c r="A245" s="1"/>
      <c r="B245" s="33"/>
      <c r="C245" s="33"/>
      <c r="D245" s="33"/>
      <c r="E245" s="33"/>
      <c r="F245" s="33"/>
      <c r="G245" s="33"/>
      <c r="H245" s="17"/>
      <c r="I245" s="17"/>
      <c r="J245" s="17"/>
      <c r="K245" s="17"/>
      <c r="L245" s="17"/>
      <c r="M245" s="1"/>
      <c r="N245" s="1"/>
      <c r="O245" s="60">
        <f>O$37</f>
        <v>0</v>
      </c>
    </row>
    <row r="246" spans="1:15" ht="18">
      <c r="A246" s="1" t="s">
        <v>75</v>
      </c>
      <c r="B246" s="34">
        <v>0</v>
      </c>
      <c r="C246" s="35">
        <v>0.1</v>
      </c>
      <c r="D246" s="35">
        <v>0.5</v>
      </c>
      <c r="E246" s="35">
        <v>1</v>
      </c>
      <c r="F246" s="35">
        <v>2.5</v>
      </c>
      <c r="G246" s="36">
        <v>5</v>
      </c>
      <c r="H246" s="17"/>
      <c r="I246" s="17"/>
      <c r="J246" s="17"/>
      <c r="K246" s="17"/>
      <c r="L246" s="17"/>
      <c r="M246" s="1"/>
      <c r="N246" s="1"/>
      <c r="O246" s="60">
        <f>O$38</f>
        <v>0</v>
      </c>
    </row>
    <row r="247" spans="1:15" ht="18.75" thickBot="1">
      <c r="A247" s="1" t="s">
        <v>76</v>
      </c>
      <c r="B247" s="37">
        <f>CHIDIST(B246,1)</f>
        <v>1</v>
      </c>
      <c r="C247" s="38">
        <f t="shared" ref="C247:G247" si="230">CHIDIST(C246,1)</f>
        <v>0.75182963429462546</v>
      </c>
      <c r="D247" s="38">
        <f t="shared" si="230"/>
        <v>0.4795001239653619</v>
      </c>
      <c r="E247" s="38">
        <f t="shared" si="230"/>
        <v>0.31731081309762943</v>
      </c>
      <c r="F247" s="38">
        <f t="shared" si="230"/>
        <v>0.11384633491240598</v>
      </c>
      <c r="G247" s="39">
        <f t="shared" si="230"/>
        <v>2.5347320288920873E-2</v>
      </c>
      <c r="H247" s="17"/>
      <c r="I247" s="17"/>
      <c r="J247" s="17"/>
      <c r="K247" s="17"/>
      <c r="L247" s="17"/>
      <c r="M247" s="1"/>
      <c r="N247" s="1"/>
      <c r="O247" s="60">
        <f>O$39</f>
        <v>0</v>
      </c>
    </row>
    <row r="248" spans="1:15" ht="18">
      <c r="A248" s="1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"/>
      <c r="N248" s="1"/>
      <c r="O248" s="60">
        <f>O$40</f>
        <v>0</v>
      </c>
    </row>
    <row r="249" spans="1:15" ht="18">
      <c r="A249" s="47"/>
      <c r="B249" s="48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"/>
      <c r="N249" s="1"/>
      <c r="O249" s="60">
        <f>O$41</f>
        <v>0</v>
      </c>
    </row>
    <row r="250" spans="1:15" ht="18">
      <c r="A250" s="14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"/>
      <c r="N250" s="1"/>
      <c r="O250" s="60">
        <f>O$42</f>
        <v>0</v>
      </c>
    </row>
    <row r="251" spans="1:15" ht="18">
      <c r="A251" s="14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"/>
      <c r="N251" s="1"/>
      <c r="O251" s="60">
        <f>O$43</f>
        <v>0</v>
      </c>
    </row>
    <row r="252" spans="1:15" ht="1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5" ht="19.5" thickBot="1">
      <c r="A253" s="7" t="str">
        <f>'Название и список группы'!A11</f>
        <v>Подшивалов</v>
      </c>
      <c r="B253" s="56" t="str">
        <f>'Название и список группы'!B11</f>
        <v>Данил Дмитриевич</v>
      </c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1"/>
      <c r="O253" s="60" t="str">
        <f>O$19</f>
        <v>Заполните только желтые поля!!!</v>
      </c>
    </row>
    <row r="254" spans="1:15" ht="18.75" thickTop="1">
      <c r="A254" s="19" t="s">
        <v>58</v>
      </c>
      <c r="B254" s="20">
        <v>1</v>
      </c>
      <c r="C254" s="20">
        <v>2</v>
      </c>
      <c r="D254" s="21">
        <v>3</v>
      </c>
      <c r="E254" s="21">
        <v>4</v>
      </c>
      <c r="F254" s="21">
        <v>5</v>
      </c>
      <c r="G254" s="21">
        <v>6</v>
      </c>
      <c r="H254" s="21">
        <v>7</v>
      </c>
      <c r="I254" s="21">
        <v>8</v>
      </c>
      <c r="J254" s="21">
        <v>9</v>
      </c>
      <c r="K254" s="21">
        <v>10</v>
      </c>
      <c r="L254" s="24"/>
      <c r="M254" s="58" t="s">
        <v>1</v>
      </c>
      <c r="N254" s="1"/>
      <c r="O254" s="61" t="str">
        <f>O$20</f>
        <v>10 серий по &lt;7 бросков монеты</v>
      </c>
    </row>
    <row r="255" spans="1:15" ht="18.75" thickBot="1">
      <c r="A255" s="19" t="s">
        <v>0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18"/>
      <c r="M255" s="59">
        <f>IF(H261=10,1,10^(-5))</f>
        <v>1.0000000000000001E-5</v>
      </c>
      <c r="N255" s="1"/>
      <c r="O255" s="65" t="str">
        <f>O$21</f>
        <v>Серия завершается, если выпал "орел" или,</v>
      </c>
    </row>
    <row r="256" spans="1:15" ht="18.75" thickTop="1">
      <c r="A256" s="19" t="s">
        <v>57</v>
      </c>
      <c r="B256" s="16">
        <f>IF(B255=0,0,60/B255)</f>
        <v>0</v>
      </c>
      <c r="C256" s="16">
        <f t="shared" ref="C256:K256" si="231">IF(C255=0,0,60/C255)</f>
        <v>0</v>
      </c>
      <c r="D256" s="16">
        <f t="shared" si="231"/>
        <v>0</v>
      </c>
      <c r="E256" s="16">
        <f t="shared" si="231"/>
        <v>0</v>
      </c>
      <c r="F256" s="16">
        <f t="shared" si="231"/>
        <v>0</v>
      </c>
      <c r="G256" s="16">
        <f t="shared" si="231"/>
        <v>0</v>
      </c>
      <c r="H256" s="16">
        <f t="shared" si="231"/>
        <v>0</v>
      </c>
      <c r="I256" s="16">
        <f t="shared" si="231"/>
        <v>0</v>
      </c>
      <c r="J256" s="16">
        <f t="shared" si="231"/>
        <v>0</v>
      </c>
      <c r="K256" s="16">
        <f t="shared" si="231"/>
        <v>0</v>
      </c>
      <c r="L256" s="24"/>
      <c r="M256" s="1"/>
      <c r="N256" s="1"/>
      <c r="O256" s="65" t="str">
        <f>O$22</f>
        <v>если выпали только решки, после 6-го броска.</v>
      </c>
    </row>
    <row r="257" spans="1:15" ht="18">
      <c r="A257" s="49" t="s">
        <v>78</v>
      </c>
      <c r="B257" s="50">
        <f>IF(SUM(B255:L255)&gt;0,1,10^(-5))</f>
        <v>1.0000000000000001E-5</v>
      </c>
      <c r="C257" s="22"/>
      <c r="D257" s="22"/>
      <c r="E257" s="22"/>
      <c r="F257" s="22"/>
      <c r="G257" s="22"/>
      <c r="H257" s="23"/>
      <c r="I257" s="23"/>
      <c r="J257" s="23"/>
      <c r="K257" s="23"/>
      <c r="L257" s="18"/>
      <c r="M257" s="1"/>
      <c r="N257" s="1"/>
      <c r="O257" s="60" t="str">
        <f>O$23</f>
        <v>K - кол-во бросков серии.</v>
      </c>
    </row>
    <row r="258" spans="1:15" ht="18">
      <c r="A258" s="19" t="s">
        <v>59</v>
      </c>
      <c r="B258" s="16">
        <v>10</v>
      </c>
      <c r="C258" s="16">
        <v>12</v>
      </c>
      <c r="D258" s="16">
        <v>15</v>
      </c>
      <c r="E258" s="16">
        <v>20</v>
      </c>
      <c r="F258" s="16">
        <v>30</v>
      </c>
      <c r="G258" s="16">
        <v>60</v>
      </c>
      <c r="H258" s="24"/>
      <c r="I258" s="18"/>
      <c r="J258" s="18"/>
      <c r="K258" s="18"/>
      <c r="L258" s="18"/>
      <c r="M258" s="1"/>
      <c r="N258" s="1"/>
      <c r="O258" s="60" t="str">
        <f>O$24</f>
        <v>X=60/K</v>
      </c>
    </row>
    <row r="259" spans="1:15" ht="18">
      <c r="A259" s="19" t="s">
        <v>62</v>
      </c>
      <c r="B259" s="25">
        <f>1/32</f>
        <v>3.125E-2</v>
      </c>
      <c r="C259" s="25">
        <f>1/32</f>
        <v>3.125E-2</v>
      </c>
      <c r="D259" s="25">
        <f>1/16</f>
        <v>6.25E-2</v>
      </c>
      <c r="E259" s="25">
        <f>1/8</f>
        <v>0.125</v>
      </c>
      <c r="F259" s="25">
        <f>1/4</f>
        <v>0.25</v>
      </c>
      <c r="G259" s="25">
        <f>1/2</f>
        <v>0.5</v>
      </c>
      <c r="H259" s="24">
        <f t="shared" ref="H259" si="232">SUM(B259:G259)</f>
        <v>1</v>
      </c>
      <c r="I259" s="18"/>
      <c r="J259" s="18"/>
      <c r="K259" s="18"/>
      <c r="L259" s="18"/>
      <c r="M259" s="1"/>
      <c r="N259" s="1"/>
      <c r="O259" s="60">
        <f>O$25</f>
        <v>0</v>
      </c>
    </row>
    <row r="260" spans="1:15" ht="18.75" thickBot="1">
      <c r="A260" s="19" t="s">
        <v>61</v>
      </c>
      <c r="B260" s="29">
        <f>IF($M255&lt;1,13,B259*$H261)</f>
        <v>13</v>
      </c>
      <c r="C260" s="29">
        <f t="shared" ref="C260:G260" si="233">IF($M255&lt;1,13,C259*$H261)</f>
        <v>13</v>
      </c>
      <c r="D260" s="29">
        <f t="shared" si="233"/>
        <v>13</v>
      </c>
      <c r="E260" s="29">
        <f t="shared" si="233"/>
        <v>13</v>
      </c>
      <c r="F260" s="29">
        <f t="shared" si="233"/>
        <v>13</v>
      </c>
      <c r="G260" s="29">
        <f t="shared" si="233"/>
        <v>13</v>
      </c>
      <c r="H260" s="24">
        <f>SUM(B260:G260)</f>
        <v>78</v>
      </c>
      <c r="I260" s="18"/>
      <c r="J260" s="18"/>
      <c r="K260" s="18"/>
      <c r="L260" s="18"/>
      <c r="M260" s="1"/>
      <c r="N260" s="1"/>
      <c r="O260" s="60">
        <f>O$26</f>
        <v>0</v>
      </c>
    </row>
    <row r="261" spans="1:15" ht="19.5" thickTop="1" thickBot="1">
      <c r="A261" s="28" t="s">
        <v>60</v>
      </c>
      <c r="B261" s="43"/>
      <c r="C261" s="44"/>
      <c r="D261" s="44"/>
      <c r="E261" s="44"/>
      <c r="F261" s="44"/>
      <c r="G261" s="45"/>
      <c r="H261" s="18">
        <f>SUM(B261:G261)</f>
        <v>0</v>
      </c>
      <c r="I261" s="18"/>
      <c r="J261" s="18"/>
      <c r="K261" s="18"/>
      <c r="L261" s="18"/>
      <c r="M261" s="1"/>
      <c r="N261" s="1"/>
      <c r="O261" s="60">
        <f>O$27</f>
        <v>0</v>
      </c>
    </row>
    <row r="262" spans="1:15" ht="27" thickTop="1">
      <c r="A262" s="19" t="s">
        <v>63</v>
      </c>
      <c r="B262" s="30">
        <f>(B261-B260)*(B261-B260)</f>
        <v>169</v>
      </c>
      <c r="C262" s="30">
        <f t="shared" ref="C262:G262" si="234">(C261-C260)*(C261-C260)</f>
        <v>169</v>
      </c>
      <c r="D262" s="30">
        <f t="shared" si="234"/>
        <v>169</v>
      </c>
      <c r="E262" s="30">
        <f t="shared" si="234"/>
        <v>169</v>
      </c>
      <c r="F262" s="30">
        <f t="shared" si="234"/>
        <v>169</v>
      </c>
      <c r="G262" s="30">
        <f t="shared" si="234"/>
        <v>169</v>
      </c>
      <c r="H262" s="24"/>
      <c r="I262" s="32" t="s">
        <v>74</v>
      </c>
      <c r="J262" s="18"/>
      <c r="K262" s="18"/>
      <c r="L262" s="18"/>
      <c r="M262" s="1"/>
      <c r="N262" s="1"/>
      <c r="O262" s="60">
        <f>O$28</f>
        <v>0</v>
      </c>
    </row>
    <row r="263" spans="1:15" ht="18.75" thickBot="1">
      <c r="A263" s="19" t="s">
        <v>64</v>
      </c>
      <c r="B263" s="25">
        <f>B262/B260</f>
        <v>13</v>
      </c>
      <c r="C263" s="25">
        <f t="shared" ref="C263:G263" si="235">C262/C260</f>
        <v>13</v>
      </c>
      <c r="D263" s="25">
        <f t="shared" si="235"/>
        <v>13</v>
      </c>
      <c r="E263" s="25">
        <f t="shared" si="235"/>
        <v>13</v>
      </c>
      <c r="F263" s="25">
        <f t="shared" si="235"/>
        <v>13</v>
      </c>
      <c r="G263" s="25">
        <f t="shared" si="235"/>
        <v>13</v>
      </c>
      <c r="H263" s="46">
        <f t="shared" ref="H263" si="236">SUM(B263:G263)</f>
        <v>78</v>
      </c>
      <c r="I263" s="31">
        <f>CHIDIST(H263,1)</f>
        <v>1.0304055432977745E-18</v>
      </c>
      <c r="J263" s="18"/>
      <c r="K263" s="18"/>
      <c r="L263" s="18"/>
      <c r="M263" s="1"/>
      <c r="N263" s="1"/>
      <c r="O263" s="60">
        <f>O$29</f>
        <v>0</v>
      </c>
    </row>
    <row r="264" spans="1:15" ht="18">
      <c r="A264" s="53" t="s">
        <v>77</v>
      </c>
      <c r="B264" s="54"/>
      <c r="C264" s="54"/>
      <c r="D264" s="54"/>
      <c r="E264" s="54"/>
      <c r="F264" s="54"/>
      <c r="G264" s="55"/>
      <c r="H264" s="24"/>
      <c r="I264" s="18"/>
      <c r="J264" s="18"/>
      <c r="K264" s="18"/>
      <c r="L264" s="18"/>
      <c r="M264" s="1"/>
      <c r="N264" s="1"/>
      <c r="O264" s="60">
        <f>O$30</f>
        <v>0</v>
      </c>
    </row>
    <row r="265" spans="1:15" ht="18">
      <c r="A265" s="19" t="s">
        <v>72</v>
      </c>
      <c r="B265" s="26" t="s">
        <v>66</v>
      </c>
      <c r="C265" s="26" t="s">
        <v>67</v>
      </c>
      <c r="D265" s="26" t="s">
        <v>68</v>
      </c>
      <c r="E265" s="26" t="s">
        <v>69</v>
      </c>
      <c r="F265" s="26" t="s">
        <v>70</v>
      </c>
      <c r="G265" s="26" t="s">
        <v>71</v>
      </c>
      <c r="H265" s="24"/>
      <c r="I265" s="17"/>
      <c r="J265" s="17"/>
      <c r="K265" s="17"/>
      <c r="L265" s="17"/>
      <c r="M265" s="1"/>
      <c r="N265" s="1"/>
      <c r="O265" s="60">
        <f>O$31</f>
        <v>0</v>
      </c>
    </row>
    <row r="266" spans="1:15" ht="18">
      <c r="A266" s="19" t="s">
        <v>65</v>
      </c>
      <c r="B266" s="25">
        <f>2/74</f>
        <v>2.7027027027027029E-2</v>
      </c>
      <c r="C266" s="25">
        <f t="shared" ref="C266" si="237">2/74</f>
        <v>2.7027027027027029E-2</v>
      </c>
      <c r="D266" s="25">
        <f>4/74</f>
        <v>5.4054054054054057E-2</v>
      </c>
      <c r="E266" s="25">
        <f>6/74</f>
        <v>8.1081081081081086E-2</v>
      </c>
      <c r="F266" s="25">
        <f>14/74</f>
        <v>0.1891891891891892</v>
      </c>
      <c r="G266" s="25">
        <f>46/74</f>
        <v>0.6216216216216216</v>
      </c>
      <c r="H266" s="24">
        <f t="shared" ref="H266:H267" si="238">SUM(B266:G266)</f>
        <v>1</v>
      </c>
      <c r="I266" s="17"/>
      <c r="J266" s="17"/>
      <c r="K266" s="17"/>
      <c r="L266" s="17"/>
      <c r="M266" s="1"/>
      <c r="N266" s="1"/>
      <c r="O266" s="60">
        <f>O$32</f>
        <v>0</v>
      </c>
    </row>
    <row r="267" spans="1:15" ht="18.75" thickBot="1">
      <c r="A267" s="19" t="s">
        <v>73</v>
      </c>
      <c r="B267" s="29">
        <f>IF($M255&lt;1,13,B266*$H268)</f>
        <v>13</v>
      </c>
      <c r="C267" s="29">
        <f t="shared" ref="C267:G267" si="239">IF($M255&lt;1,13,C266*$H268)</f>
        <v>13</v>
      </c>
      <c r="D267" s="29">
        <f t="shared" si="239"/>
        <v>13</v>
      </c>
      <c r="E267" s="29">
        <f t="shared" si="239"/>
        <v>13</v>
      </c>
      <c r="F267" s="29">
        <f t="shared" si="239"/>
        <v>13</v>
      </c>
      <c r="G267" s="29">
        <f t="shared" si="239"/>
        <v>13</v>
      </c>
      <c r="H267" s="24">
        <f t="shared" si="238"/>
        <v>78</v>
      </c>
      <c r="I267" s="17"/>
      <c r="J267" s="17"/>
      <c r="K267" s="17"/>
      <c r="L267" s="17"/>
      <c r="M267" s="1"/>
      <c r="N267" s="1"/>
      <c r="O267" s="60">
        <f>O$33</f>
        <v>0</v>
      </c>
    </row>
    <row r="268" spans="1:15" ht="19.5" thickTop="1" thickBot="1">
      <c r="A268" s="28" t="s">
        <v>60</v>
      </c>
      <c r="B268" s="40">
        <f>B261</f>
        <v>0</v>
      </c>
      <c r="C268" s="41">
        <f t="shared" ref="C268:G268" si="240">C261</f>
        <v>0</v>
      </c>
      <c r="D268" s="41">
        <f t="shared" si="240"/>
        <v>0</v>
      </c>
      <c r="E268" s="41">
        <f t="shared" si="240"/>
        <v>0</v>
      </c>
      <c r="F268" s="41">
        <f t="shared" si="240"/>
        <v>0</v>
      </c>
      <c r="G268" s="42">
        <f t="shared" si="240"/>
        <v>0</v>
      </c>
      <c r="H268" s="18">
        <f>SUM(B268:G268)</f>
        <v>0</v>
      </c>
      <c r="I268" s="17"/>
      <c r="J268" s="17"/>
      <c r="K268" s="17"/>
      <c r="L268" s="17"/>
      <c r="M268" s="1"/>
      <c r="N268" s="1"/>
      <c r="O268" s="60">
        <f>O$34</f>
        <v>0</v>
      </c>
    </row>
    <row r="269" spans="1:15" ht="27" thickTop="1">
      <c r="A269" s="19" t="s">
        <v>63</v>
      </c>
      <c r="B269" s="30">
        <f>(B268-B267)*(B268-B267)</f>
        <v>169</v>
      </c>
      <c r="C269" s="30">
        <f t="shared" ref="C269:G269" si="241">(C268-C267)*(C268-C267)</f>
        <v>169</v>
      </c>
      <c r="D269" s="30">
        <f t="shared" si="241"/>
        <v>169</v>
      </c>
      <c r="E269" s="30">
        <f t="shared" si="241"/>
        <v>169</v>
      </c>
      <c r="F269" s="30">
        <f t="shared" si="241"/>
        <v>169</v>
      </c>
      <c r="G269" s="30">
        <f t="shared" si="241"/>
        <v>169</v>
      </c>
      <c r="H269" s="24"/>
      <c r="I269" s="32" t="s">
        <v>74</v>
      </c>
      <c r="J269" s="17"/>
      <c r="K269" s="17"/>
      <c r="L269" s="17"/>
      <c r="M269" s="1"/>
      <c r="N269" s="1"/>
      <c r="O269" s="60">
        <f>O$35</f>
        <v>0</v>
      </c>
    </row>
    <row r="270" spans="1:15" ht="18.75" thickBot="1">
      <c r="A270" s="19" t="s">
        <v>64</v>
      </c>
      <c r="B270" s="25">
        <f>B269/B267</f>
        <v>13</v>
      </c>
      <c r="C270" s="25">
        <f t="shared" ref="C270:G270" si="242">C269/C267</f>
        <v>13</v>
      </c>
      <c r="D270" s="25">
        <f t="shared" si="242"/>
        <v>13</v>
      </c>
      <c r="E270" s="25">
        <f t="shared" si="242"/>
        <v>13</v>
      </c>
      <c r="F270" s="25">
        <f t="shared" si="242"/>
        <v>13</v>
      </c>
      <c r="G270" s="25">
        <f t="shared" si="242"/>
        <v>13</v>
      </c>
      <c r="H270" s="46">
        <f t="shared" ref="H270" si="243">SUM(B270:G270)</f>
        <v>78</v>
      </c>
      <c r="I270" s="31">
        <f>CHIDIST(H270,1)</f>
        <v>1.0304055432977745E-18</v>
      </c>
      <c r="J270" s="17"/>
      <c r="K270" s="17"/>
      <c r="L270" s="17"/>
      <c r="M270" s="1"/>
      <c r="N270" s="1"/>
      <c r="O270" s="60">
        <f>O$36</f>
        <v>0</v>
      </c>
    </row>
    <row r="271" spans="1:15" ht="18.75" thickBot="1">
      <c r="A271" s="1"/>
      <c r="B271" s="33"/>
      <c r="C271" s="33"/>
      <c r="D271" s="33"/>
      <c r="E271" s="33"/>
      <c r="F271" s="33"/>
      <c r="G271" s="33"/>
      <c r="H271" s="17"/>
      <c r="I271" s="17"/>
      <c r="J271" s="17"/>
      <c r="K271" s="17"/>
      <c r="L271" s="17"/>
      <c r="M271" s="1"/>
      <c r="N271" s="1"/>
      <c r="O271" s="60">
        <f>O$37</f>
        <v>0</v>
      </c>
    </row>
    <row r="272" spans="1:15" ht="18">
      <c r="A272" s="1" t="s">
        <v>75</v>
      </c>
      <c r="B272" s="34">
        <v>0</v>
      </c>
      <c r="C272" s="35">
        <v>0.1</v>
      </c>
      <c r="D272" s="35">
        <v>0.5</v>
      </c>
      <c r="E272" s="35">
        <v>1</v>
      </c>
      <c r="F272" s="35">
        <v>2.5</v>
      </c>
      <c r="G272" s="36">
        <v>5</v>
      </c>
      <c r="H272" s="17"/>
      <c r="I272" s="17"/>
      <c r="J272" s="17"/>
      <c r="K272" s="17"/>
      <c r="L272" s="17"/>
      <c r="M272" s="1"/>
      <c r="N272" s="1"/>
      <c r="O272" s="60">
        <f>O$38</f>
        <v>0</v>
      </c>
    </row>
    <row r="273" spans="1:15" ht="18.75" thickBot="1">
      <c r="A273" s="1" t="s">
        <v>76</v>
      </c>
      <c r="B273" s="37">
        <f>CHIDIST(B272,1)</f>
        <v>1</v>
      </c>
      <c r="C273" s="38">
        <f t="shared" ref="C273:G273" si="244">CHIDIST(C272,1)</f>
        <v>0.75182963429462546</v>
      </c>
      <c r="D273" s="38">
        <f t="shared" si="244"/>
        <v>0.4795001239653619</v>
      </c>
      <c r="E273" s="38">
        <f t="shared" si="244"/>
        <v>0.31731081309762943</v>
      </c>
      <c r="F273" s="38">
        <f t="shared" si="244"/>
        <v>0.11384633491240598</v>
      </c>
      <c r="G273" s="39">
        <f t="shared" si="244"/>
        <v>2.5347320288920873E-2</v>
      </c>
      <c r="H273" s="17"/>
      <c r="I273" s="17"/>
      <c r="J273" s="17"/>
      <c r="K273" s="17"/>
      <c r="L273" s="17"/>
      <c r="M273" s="1"/>
      <c r="N273" s="1"/>
      <c r="O273" s="60">
        <f>O$39</f>
        <v>0</v>
      </c>
    </row>
    <row r="274" spans="1:15" ht="18">
      <c r="A274" s="1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"/>
      <c r="N274" s="1"/>
      <c r="O274" s="60">
        <f>O$40</f>
        <v>0</v>
      </c>
    </row>
    <row r="275" spans="1:15" ht="18">
      <c r="A275" s="47"/>
      <c r="B275" s="48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"/>
      <c r="N275" s="1"/>
      <c r="O275" s="60">
        <f>O$41</f>
        <v>0</v>
      </c>
    </row>
    <row r="276" spans="1:15" ht="18">
      <c r="A276" s="14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"/>
      <c r="N276" s="1"/>
      <c r="O276" s="60">
        <f>O$42</f>
        <v>0</v>
      </c>
    </row>
    <row r="277" spans="1:15" ht="18">
      <c r="A277" s="14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"/>
      <c r="N277" s="1"/>
      <c r="O277" s="60">
        <f>O$43</f>
        <v>0</v>
      </c>
    </row>
    <row r="278" spans="1:15" ht="1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5" ht="19.5" thickBot="1">
      <c r="A279" s="7" t="str">
        <f>'Название и список группы'!A12</f>
        <v>Потапов</v>
      </c>
      <c r="B279" s="56" t="str">
        <f>'Название и список группы'!B12</f>
        <v>Иван Николаевич</v>
      </c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1"/>
      <c r="O279" s="60" t="str">
        <f>O$19</f>
        <v>Заполните только желтые поля!!!</v>
      </c>
    </row>
    <row r="280" spans="1:15" ht="18.75" thickTop="1">
      <c r="A280" s="19" t="s">
        <v>58</v>
      </c>
      <c r="B280" s="20">
        <v>1</v>
      </c>
      <c r="C280" s="20">
        <v>2</v>
      </c>
      <c r="D280" s="21">
        <v>3</v>
      </c>
      <c r="E280" s="21">
        <v>4</v>
      </c>
      <c r="F280" s="21">
        <v>5</v>
      </c>
      <c r="G280" s="21">
        <v>6</v>
      </c>
      <c r="H280" s="21">
        <v>7</v>
      </c>
      <c r="I280" s="21">
        <v>8</v>
      </c>
      <c r="J280" s="21">
        <v>9</v>
      </c>
      <c r="K280" s="21">
        <v>10</v>
      </c>
      <c r="L280" s="24"/>
      <c r="M280" s="58" t="s">
        <v>1</v>
      </c>
      <c r="N280" s="1"/>
      <c r="O280" s="61" t="str">
        <f>O$20</f>
        <v>10 серий по &lt;7 бросков монеты</v>
      </c>
    </row>
    <row r="281" spans="1:15" ht="18.75" thickBot="1">
      <c r="A281" s="19" t="s">
        <v>0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18"/>
      <c r="M281" s="59">
        <f>IF(H287=10,1,10^(-5))</f>
        <v>1.0000000000000001E-5</v>
      </c>
      <c r="N281" s="1"/>
      <c r="O281" s="65" t="str">
        <f>O$21</f>
        <v>Серия завершается, если выпал "орел" или,</v>
      </c>
    </row>
    <row r="282" spans="1:15" ht="18.75" thickTop="1">
      <c r="A282" s="19" t="s">
        <v>57</v>
      </c>
      <c r="B282" s="16">
        <f>IF(B281=0,0,60/B281)</f>
        <v>0</v>
      </c>
      <c r="C282" s="16">
        <f t="shared" ref="C282:K282" si="245">IF(C281=0,0,60/C281)</f>
        <v>0</v>
      </c>
      <c r="D282" s="16">
        <f t="shared" si="245"/>
        <v>0</v>
      </c>
      <c r="E282" s="16">
        <f t="shared" si="245"/>
        <v>0</v>
      </c>
      <c r="F282" s="16">
        <f t="shared" si="245"/>
        <v>0</v>
      </c>
      <c r="G282" s="16">
        <f t="shared" si="245"/>
        <v>0</v>
      </c>
      <c r="H282" s="16">
        <f t="shared" si="245"/>
        <v>0</v>
      </c>
      <c r="I282" s="16">
        <f t="shared" si="245"/>
        <v>0</v>
      </c>
      <c r="J282" s="16">
        <f t="shared" si="245"/>
        <v>0</v>
      </c>
      <c r="K282" s="16">
        <f t="shared" si="245"/>
        <v>0</v>
      </c>
      <c r="L282" s="24"/>
      <c r="M282" s="1"/>
      <c r="N282" s="1"/>
      <c r="O282" s="65" t="str">
        <f>O$22</f>
        <v>если выпали только решки, после 6-го броска.</v>
      </c>
    </row>
    <row r="283" spans="1:15" ht="18">
      <c r="A283" s="49" t="s">
        <v>78</v>
      </c>
      <c r="B283" s="50">
        <f>IF(SUM(B281:L281)&gt;0,1,10^(-5))</f>
        <v>1.0000000000000001E-5</v>
      </c>
      <c r="C283" s="22"/>
      <c r="D283" s="22"/>
      <c r="E283" s="22"/>
      <c r="F283" s="22"/>
      <c r="G283" s="22"/>
      <c r="H283" s="23"/>
      <c r="I283" s="23"/>
      <c r="J283" s="23"/>
      <c r="K283" s="23"/>
      <c r="L283" s="18"/>
      <c r="M283" s="1"/>
      <c r="N283" s="1"/>
      <c r="O283" s="60" t="str">
        <f>O$23</f>
        <v>K - кол-во бросков серии.</v>
      </c>
    </row>
    <row r="284" spans="1:15" ht="18">
      <c r="A284" s="19" t="s">
        <v>59</v>
      </c>
      <c r="B284" s="16">
        <v>10</v>
      </c>
      <c r="C284" s="16">
        <v>12</v>
      </c>
      <c r="D284" s="16">
        <v>15</v>
      </c>
      <c r="E284" s="16">
        <v>20</v>
      </c>
      <c r="F284" s="16">
        <v>30</v>
      </c>
      <c r="G284" s="16">
        <v>60</v>
      </c>
      <c r="H284" s="24"/>
      <c r="I284" s="18"/>
      <c r="J284" s="18"/>
      <c r="K284" s="18"/>
      <c r="L284" s="18"/>
      <c r="M284" s="1"/>
      <c r="N284" s="1"/>
      <c r="O284" s="60" t="str">
        <f>O$24</f>
        <v>X=60/K</v>
      </c>
    </row>
    <row r="285" spans="1:15" ht="18">
      <c r="A285" s="19" t="s">
        <v>62</v>
      </c>
      <c r="B285" s="25">
        <f>1/32</f>
        <v>3.125E-2</v>
      </c>
      <c r="C285" s="25">
        <f>1/32</f>
        <v>3.125E-2</v>
      </c>
      <c r="D285" s="25">
        <f>1/16</f>
        <v>6.25E-2</v>
      </c>
      <c r="E285" s="25">
        <f>1/8</f>
        <v>0.125</v>
      </c>
      <c r="F285" s="25">
        <f>1/4</f>
        <v>0.25</v>
      </c>
      <c r="G285" s="25">
        <f>1/2</f>
        <v>0.5</v>
      </c>
      <c r="H285" s="24">
        <f t="shared" ref="H285" si="246">SUM(B285:G285)</f>
        <v>1</v>
      </c>
      <c r="I285" s="18"/>
      <c r="J285" s="18"/>
      <c r="K285" s="18"/>
      <c r="L285" s="18"/>
      <c r="M285" s="1"/>
      <c r="N285" s="1"/>
      <c r="O285" s="60">
        <f>O$25</f>
        <v>0</v>
      </c>
    </row>
    <row r="286" spans="1:15" ht="18.75" thickBot="1">
      <c r="A286" s="19" t="s">
        <v>61</v>
      </c>
      <c r="B286" s="29">
        <f>IF($M281&lt;1,13,B285*$H287)</f>
        <v>13</v>
      </c>
      <c r="C286" s="29">
        <f t="shared" ref="C286:G286" si="247">IF($M281&lt;1,13,C285*$H287)</f>
        <v>13</v>
      </c>
      <c r="D286" s="29">
        <f t="shared" si="247"/>
        <v>13</v>
      </c>
      <c r="E286" s="29">
        <f t="shared" si="247"/>
        <v>13</v>
      </c>
      <c r="F286" s="29">
        <f t="shared" si="247"/>
        <v>13</v>
      </c>
      <c r="G286" s="29">
        <f t="shared" si="247"/>
        <v>13</v>
      </c>
      <c r="H286" s="24">
        <f>SUM(B286:G286)</f>
        <v>78</v>
      </c>
      <c r="I286" s="18"/>
      <c r="J286" s="18"/>
      <c r="K286" s="18"/>
      <c r="L286" s="18"/>
      <c r="M286" s="1"/>
      <c r="N286" s="1"/>
      <c r="O286" s="60">
        <f>O$26</f>
        <v>0</v>
      </c>
    </row>
    <row r="287" spans="1:15" ht="19.5" thickTop="1" thickBot="1">
      <c r="A287" s="28" t="s">
        <v>60</v>
      </c>
      <c r="B287" s="43"/>
      <c r="C287" s="44"/>
      <c r="D287" s="44"/>
      <c r="E287" s="44"/>
      <c r="F287" s="44"/>
      <c r="G287" s="45"/>
      <c r="H287" s="18">
        <f>SUM(B287:G287)</f>
        <v>0</v>
      </c>
      <c r="I287" s="18"/>
      <c r="J287" s="18"/>
      <c r="K287" s="18"/>
      <c r="L287" s="18"/>
      <c r="M287" s="1"/>
      <c r="N287" s="1"/>
      <c r="O287" s="60">
        <f>O$27</f>
        <v>0</v>
      </c>
    </row>
    <row r="288" spans="1:15" ht="27" thickTop="1">
      <c r="A288" s="19" t="s">
        <v>63</v>
      </c>
      <c r="B288" s="30">
        <f>(B287-B286)*(B287-B286)</f>
        <v>169</v>
      </c>
      <c r="C288" s="30">
        <f t="shared" ref="C288:G288" si="248">(C287-C286)*(C287-C286)</f>
        <v>169</v>
      </c>
      <c r="D288" s="30">
        <f t="shared" si="248"/>
        <v>169</v>
      </c>
      <c r="E288" s="30">
        <f t="shared" si="248"/>
        <v>169</v>
      </c>
      <c r="F288" s="30">
        <f t="shared" si="248"/>
        <v>169</v>
      </c>
      <c r="G288" s="30">
        <f t="shared" si="248"/>
        <v>169</v>
      </c>
      <c r="H288" s="24"/>
      <c r="I288" s="32" t="s">
        <v>74</v>
      </c>
      <c r="J288" s="18"/>
      <c r="K288" s="18"/>
      <c r="L288" s="18"/>
      <c r="M288" s="1"/>
      <c r="N288" s="1"/>
      <c r="O288" s="60">
        <f>O$28</f>
        <v>0</v>
      </c>
    </row>
    <row r="289" spans="1:15" ht="18.75" thickBot="1">
      <c r="A289" s="19" t="s">
        <v>64</v>
      </c>
      <c r="B289" s="25">
        <f>B288/B286</f>
        <v>13</v>
      </c>
      <c r="C289" s="25">
        <f t="shared" ref="C289:G289" si="249">C288/C286</f>
        <v>13</v>
      </c>
      <c r="D289" s="25">
        <f t="shared" si="249"/>
        <v>13</v>
      </c>
      <c r="E289" s="25">
        <f t="shared" si="249"/>
        <v>13</v>
      </c>
      <c r="F289" s="25">
        <f t="shared" si="249"/>
        <v>13</v>
      </c>
      <c r="G289" s="25">
        <f t="shared" si="249"/>
        <v>13</v>
      </c>
      <c r="H289" s="46">
        <f t="shared" ref="H289" si="250">SUM(B289:G289)</f>
        <v>78</v>
      </c>
      <c r="I289" s="31">
        <f>CHIDIST(H289,1)</f>
        <v>1.0304055432977745E-18</v>
      </c>
      <c r="J289" s="18"/>
      <c r="K289" s="18"/>
      <c r="L289" s="18"/>
      <c r="M289" s="1"/>
      <c r="N289" s="1"/>
      <c r="O289" s="60">
        <f>O$29</f>
        <v>0</v>
      </c>
    </row>
    <row r="290" spans="1:15" ht="18">
      <c r="A290" s="53" t="s">
        <v>77</v>
      </c>
      <c r="B290" s="54"/>
      <c r="C290" s="54"/>
      <c r="D290" s="54"/>
      <c r="E290" s="54"/>
      <c r="F290" s="54"/>
      <c r="G290" s="55"/>
      <c r="H290" s="24"/>
      <c r="I290" s="18"/>
      <c r="J290" s="18"/>
      <c r="K290" s="18"/>
      <c r="L290" s="18"/>
      <c r="M290" s="1"/>
      <c r="N290" s="1"/>
      <c r="O290" s="60">
        <f>O$30</f>
        <v>0</v>
      </c>
    </row>
    <row r="291" spans="1:15" ht="18">
      <c r="A291" s="19" t="s">
        <v>72</v>
      </c>
      <c r="B291" s="26" t="s">
        <v>66</v>
      </c>
      <c r="C291" s="26" t="s">
        <v>67</v>
      </c>
      <c r="D291" s="26" t="s">
        <v>68</v>
      </c>
      <c r="E291" s="26" t="s">
        <v>69</v>
      </c>
      <c r="F291" s="26" t="s">
        <v>70</v>
      </c>
      <c r="G291" s="26" t="s">
        <v>71</v>
      </c>
      <c r="H291" s="24"/>
      <c r="I291" s="17"/>
      <c r="J291" s="17"/>
      <c r="K291" s="17"/>
      <c r="L291" s="17"/>
      <c r="M291" s="1"/>
      <c r="N291" s="1"/>
      <c r="O291" s="60">
        <f>O$31</f>
        <v>0</v>
      </c>
    </row>
    <row r="292" spans="1:15" ht="18">
      <c r="A292" s="19" t="s">
        <v>65</v>
      </c>
      <c r="B292" s="25">
        <f>2/74</f>
        <v>2.7027027027027029E-2</v>
      </c>
      <c r="C292" s="25">
        <f t="shared" ref="C292" si="251">2/74</f>
        <v>2.7027027027027029E-2</v>
      </c>
      <c r="D292" s="25">
        <f>4/74</f>
        <v>5.4054054054054057E-2</v>
      </c>
      <c r="E292" s="25">
        <f>6/74</f>
        <v>8.1081081081081086E-2</v>
      </c>
      <c r="F292" s="25">
        <f>14/74</f>
        <v>0.1891891891891892</v>
      </c>
      <c r="G292" s="25">
        <f>46/74</f>
        <v>0.6216216216216216</v>
      </c>
      <c r="H292" s="24">
        <f t="shared" ref="H292:H293" si="252">SUM(B292:G292)</f>
        <v>1</v>
      </c>
      <c r="I292" s="17"/>
      <c r="J292" s="17"/>
      <c r="K292" s="17"/>
      <c r="L292" s="17"/>
      <c r="M292" s="1"/>
      <c r="N292" s="1"/>
      <c r="O292" s="60">
        <f>O$32</f>
        <v>0</v>
      </c>
    </row>
    <row r="293" spans="1:15" ht="18.75" thickBot="1">
      <c r="A293" s="19" t="s">
        <v>73</v>
      </c>
      <c r="B293" s="29">
        <f>IF($M281&lt;1,13,B292*$H294)</f>
        <v>13</v>
      </c>
      <c r="C293" s="29">
        <f t="shared" ref="C293:G293" si="253">IF($M281&lt;1,13,C292*$H294)</f>
        <v>13</v>
      </c>
      <c r="D293" s="29">
        <f t="shared" si="253"/>
        <v>13</v>
      </c>
      <c r="E293" s="29">
        <f t="shared" si="253"/>
        <v>13</v>
      </c>
      <c r="F293" s="29">
        <f t="shared" si="253"/>
        <v>13</v>
      </c>
      <c r="G293" s="29">
        <f t="shared" si="253"/>
        <v>13</v>
      </c>
      <c r="H293" s="24">
        <f t="shared" si="252"/>
        <v>78</v>
      </c>
      <c r="I293" s="17"/>
      <c r="J293" s="17"/>
      <c r="K293" s="17"/>
      <c r="L293" s="17"/>
      <c r="M293" s="1"/>
      <c r="N293" s="1"/>
      <c r="O293" s="60">
        <f>O$33</f>
        <v>0</v>
      </c>
    </row>
    <row r="294" spans="1:15" ht="19.5" thickTop="1" thickBot="1">
      <c r="A294" s="28" t="s">
        <v>60</v>
      </c>
      <c r="B294" s="40">
        <f>B287</f>
        <v>0</v>
      </c>
      <c r="C294" s="41">
        <f t="shared" ref="C294:G294" si="254">C287</f>
        <v>0</v>
      </c>
      <c r="D294" s="41">
        <f t="shared" si="254"/>
        <v>0</v>
      </c>
      <c r="E294" s="41">
        <f t="shared" si="254"/>
        <v>0</v>
      </c>
      <c r="F294" s="41">
        <f t="shared" si="254"/>
        <v>0</v>
      </c>
      <c r="G294" s="42">
        <f t="shared" si="254"/>
        <v>0</v>
      </c>
      <c r="H294" s="18">
        <f>SUM(B294:G294)</f>
        <v>0</v>
      </c>
      <c r="I294" s="17"/>
      <c r="J294" s="17"/>
      <c r="K294" s="17"/>
      <c r="L294" s="17"/>
      <c r="M294" s="1"/>
      <c r="N294" s="1"/>
      <c r="O294" s="60">
        <f>O$34</f>
        <v>0</v>
      </c>
    </row>
    <row r="295" spans="1:15" ht="27" thickTop="1">
      <c r="A295" s="19" t="s">
        <v>63</v>
      </c>
      <c r="B295" s="30">
        <f>(B294-B293)*(B294-B293)</f>
        <v>169</v>
      </c>
      <c r="C295" s="30">
        <f t="shared" ref="C295:G295" si="255">(C294-C293)*(C294-C293)</f>
        <v>169</v>
      </c>
      <c r="D295" s="30">
        <f t="shared" si="255"/>
        <v>169</v>
      </c>
      <c r="E295" s="30">
        <f t="shared" si="255"/>
        <v>169</v>
      </c>
      <c r="F295" s="30">
        <f t="shared" si="255"/>
        <v>169</v>
      </c>
      <c r="G295" s="30">
        <f t="shared" si="255"/>
        <v>169</v>
      </c>
      <c r="H295" s="24"/>
      <c r="I295" s="32" t="s">
        <v>74</v>
      </c>
      <c r="J295" s="17"/>
      <c r="K295" s="17"/>
      <c r="L295" s="17"/>
      <c r="M295" s="1"/>
      <c r="N295" s="1"/>
      <c r="O295" s="60">
        <f>O$35</f>
        <v>0</v>
      </c>
    </row>
    <row r="296" spans="1:15" ht="18.75" thickBot="1">
      <c r="A296" s="19" t="s">
        <v>64</v>
      </c>
      <c r="B296" s="25">
        <f>B295/B293</f>
        <v>13</v>
      </c>
      <c r="C296" s="25">
        <f t="shared" ref="C296:G296" si="256">C295/C293</f>
        <v>13</v>
      </c>
      <c r="D296" s="25">
        <f t="shared" si="256"/>
        <v>13</v>
      </c>
      <c r="E296" s="25">
        <f t="shared" si="256"/>
        <v>13</v>
      </c>
      <c r="F296" s="25">
        <f t="shared" si="256"/>
        <v>13</v>
      </c>
      <c r="G296" s="25">
        <f t="shared" si="256"/>
        <v>13</v>
      </c>
      <c r="H296" s="46">
        <f t="shared" ref="H296" si="257">SUM(B296:G296)</f>
        <v>78</v>
      </c>
      <c r="I296" s="31">
        <f>CHIDIST(H296,1)</f>
        <v>1.0304055432977745E-18</v>
      </c>
      <c r="J296" s="17"/>
      <c r="K296" s="17"/>
      <c r="L296" s="17"/>
      <c r="M296" s="1"/>
      <c r="N296" s="1"/>
      <c r="O296" s="60">
        <f>O$36</f>
        <v>0</v>
      </c>
    </row>
    <row r="297" spans="1:15" ht="18.75" thickBot="1">
      <c r="A297" s="1"/>
      <c r="B297" s="33"/>
      <c r="C297" s="33"/>
      <c r="D297" s="33"/>
      <c r="E297" s="33"/>
      <c r="F297" s="33"/>
      <c r="G297" s="33"/>
      <c r="H297" s="17"/>
      <c r="I297" s="17"/>
      <c r="J297" s="17"/>
      <c r="K297" s="17"/>
      <c r="L297" s="17"/>
      <c r="M297" s="1"/>
      <c r="N297" s="1"/>
      <c r="O297" s="60">
        <f>O$37</f>
        <v>0</v>
      </c>
    </row>
    <row r="298" spans="1:15" ht="18">
      <c r="A298" s="1" t="s">
        <v>75</v>
      </c>
      <c r="B298" s="34">
        <v>0</v>
      </c>
      <c r="C298" s="35">
        <v>0.1</v>
      </c>
      <c r="D298" s="35">
        <v>0.5</v>
      </c>
      <c r="E298" s="35">
        <v>1</v>
      </c>
      <c r="F298" s="35">
        <v>2.5</v>
      </c>
      <c r="G298" s="36">
        <v>5</v>
      </c>
      <c r="H298" s="17"/>
      <c r="I298" s="17"/>
      <c r="J298" s="17"/>
      <c r="K298" s="17"/>
      <c r="L298" s="17"/>
      <c r="M298" s="1"/>
      <c r="N298" s="1"/>
      <c r="O298" s="60">
        <f>O$38</f>
        <v>0</v>
      </c>
    </row>
    <row r="299" spans="1:15" ht="18.75" thickBot="1">
      <c r="A299" s="1" t="s">
        <v>76</v>
      </c>
      <c r="B299" s="37">
        <f>CHIDIST(B298,1)</f>
        <v>1</v>
      </c>
      <c r="C299" s="38">
        <f t="shared" ref="C299:G299" si="258">CHIDIST(C298,1)</f>
        <v>0.75182963429462546</v>
      </c>
      <c r="D299" s="38">
        <f t="shared" si="258"/>
        <v>0.4795001239653619</v>
      </c>
      <c r="E299" s="38">
        <f t="shared" si="258"/>
        <v>0.31731081309762943</v>
      </c>
      <c r="F299" s="38">
        <f t="shared" si="258"/>
        <v>0.11384633491240598</v>
      </c>
      <c r="G299" s="39">
        <f t="shared" si="258"/>
        <v>2.5347320288920873E-2</v>
      </c>
      <c r="H299" s="17"/>
      <c r="I299" s="17"/>
      <c r="J299" s="17"/>
      <c r="K299" s="17"/>
      <c r="L299" s="17"/>
      <c r="M299" s="1"/>
      <c r="N299" s="1"/>
      <c r="O299" s="60">
        <f>O$39</f>
        <v>0</v>
      </c>
    </row>
    <row r="300" spans="1:15" ht="18">
      <c r="A300" s="1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"/>
      <c r="N300" s="1"/>
      <c r="O300" s="60">
        <f>O$40</f>
        <v>0</v>
      </c>
    </row>
    <row r="301" spans="1:15" ht="18">
      <c r="A301" s="47"/>
      <c r="B301" s="48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"/>
      <c r="N301" s="1"/>
      <c r="O301" s="60">
        <f>O$41</f>
        <v>0</v>
      </c>
    </row>
    <row r="302" spans="1:15" ht="18">
      <c r="A302" s="14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"/>
      <c r="N302" s="1"/>
      <c r="O302" s="60">
        <f>O$42</f>
        <v>0</v>
      </c>
    </row>
    <row r="303" spans="1:15" ht="18">
      <c r="A303" s="14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"/>
      <c r="N303" s="1"/>
      <c r="O303" s="60">
        <f>O$43</f>
        <v>0</v>
      </c>
    </row>
    <row r="304" spans="1:15" ht="1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5" ht="19.5" thickBot="1">
      <c r="A305" s="7" t="str">
        <f>'Название и список группы'!A13</f>
        <v>Романцов</v>
      </c>
      <c r="B305" s="56" t="str">
        <f>'Название и список группы'!B13</f>
        <v>Павел Петрович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1"/>
      <c r="O305" s="60" t="str">
        <f>O$19</f>
        <v>Заполните только желтые поля!!!</v>
      </c>
    </row>
    <row r="306" spans="1:15" ht="18.75" thickTop="1">
      <c r="A306" s="19" t="s">
        <v>58</v>
      </c>
      <c r="B306" s="20">
        <v>1</v>
      </c>
      <c r="C306" s="20">
        <v>2</v>
      </c>
      <c r="D306" s="21">
        <v>3</v>
      </c>
      <c r="E306" s="21">
        <v>4</v>
      </c>
      <c r="F306" s="21">
        <v>5</v>
      </c>
      <c r="G306" s="21">
        <v>6</v>
      </c>
      <c r="H306" s="21">
        <v>7</v>
      </c>
      <c r="I306" s="21">
        <v>8</v>
      </c>
      <c r="J306" s="21">
        <v>9</v>
      </c>
      <c r="K306" s="21">
        <v>10</v>
      </c>
      <c r="L306" s="24"/>
      <c r="M306" s="58" t="s">
        <v>1</v>
      </c>
      <c r="N306" s="1"/>
      <c r="O306" s="61" t="str">
        <f>O$20</f>
        <v>10 серий по &lt;7 бросков монеты</v>
      </c>
    </row>
    <row r="307" spans="1:15" ht="18.75" thickBot="1">
      <c r="A307" s="19" t="s">
        <v>0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18"/>
      <c r="M307" s="59">
        <f>IF(H313=10,1,10^(-5))</f>
        <v>1.0000000000000001E-5</v>
      </c>
      <c r="N307" s="1"/>
      <c r="O307" s="65" t="str">
        <f>O$21</f>
        <v>Серия завершается, если выпал "орел" или,</v>
      </c>
    </row>
    <row r="308" spans="1:15" ht="18.75" thickTop="1">
      <c r="A308" s="19" t="s">
        <v>57</v>
      </c>
      <c r="B308" s="16">
        <f>IF(B307=0,0,60/B307)</f>
        <v>0</v>
      </c>
      <c r="C308" s="16">
        <f t="shared" ref="C308:K308" si="259">IF(C307=0,0,60/C307)</f>
        <v>0</v>
      </c>
      <c r="D308" s="16">
        <f t="shared" si="259"/>
        <v>0</v>
      </c>
      <c r="E308" s="16">
        <f t="shared" si="259"/>
        <v>0</v>
      </c>
      <c r="F308" s="16">
        <f t="shared" si="259"/>
        <v>0</v>
      </c>
      <c r="G308" s="16">
        <f t="shared" si="259"/>
        <v>0</v>
      </c>
      <c r="H308" s="16">
        <f t="shared" si="259"/>
        <v>0</v>
      </c>
      <c r="I308" s="16">
        <f t="shared" si="259"/>
        <v>0</v>
      </c>
      <c r="J308" s="16">
        <f t="shared" si="259"/>
        <v>0</v>
      </c>
      <c r="K308" s="16">
        <f t="shared" si="259"/>
        <v>0</v>
      </c>
      <c r="L308" s="24"/>
      <c r="M308" s="1"/>
      <c r="N308" s="1"/>
      <c r="O308" s="65" t="str">
        <f>O$22</f>
        <v>если выпали только решки, после 6-го броска.</v>
      </c>
    </row>
    <row r="309" spans="1:15" ht="18">
      <c r="A309" s="49" t="s">
        <v>78</v>
      </c>
      <c r="B309" s="50">
        <f>IF(SUM(B307:L307)&gt;0,1,10^(-5))</f>
        <v>1.0000000000000001E-5</v>
      </c>
      <c r="C309" s="22"/>
      <c r="D309" s="22"/>
      <c r="E309" s="22"/>
      <c r="F309" s="22"/>
      <c r="G309" s="22"/>
      <c r="H309" s="23"/>
      <c r="I309" s="23"/>
      <c r="J309" s="23"/>
      <c r="K309" s="23"/>
      <c r="L309" s="18"/>
      <c r="M309" s="1"/>
      <c r="N309" s="1"/>
      <c r="O309" s="60" t="str">
        <f>O$23</f>
        <v>K - кол-во бросков серии.</v>
      </c>
    </row>
    <row r="310" spans="1:15" ht="18">
      <c r="A310" s="19" t="s">
        <v>59</v>
      </c>
      <c r="B310" s="16">
        <v>10</v>
      </c>
      <c r="C310" s="16">
        <v>12</v>
      </c>
      <c r="D310" s="16">
        <v>15</v>
      </c>
      <c r="E310" s="16">
        <v>20</v>
      </c>
      <c r="F310" s="16">
        <v>30</v>
      </c>
      <c r="G310" s="16">
        <v>60</v>
      </c>
      <c r="H310" s="24"/>
      <c r="I310" s="18"/>
      <c r="J310" s="18"/>
      <c r="K310" s="18"/>
      <c r="L310" s="18"/>
      <c r="M310" s="1"/>
      <c r="N310" s="1"/>
      <c r="O310" s="60" t="str">
        <f>O$24</f>
        <v>X=60/K</v>
      </c>
    </row>
    <row r="311" spans="1:15" ht="18">
      <c r="A311" s="19" t="s">
        <v>62</v>
      </c>
      <c r="B311" s="25">
        <f>1/32</f>
        <v>3.125E-2</v>
      </c>
      <c r="C311" s="25">
        <f>1/32</f>
        <v>3.125E-2</v>
      </c>
      <c r="D311" s="25">
        <f>1/16</f>
        <v>6.25E-2</v>
      </c>
      <c r="E311" s="25">
        <f>1/8</f>
        <v>0.125</v>
      </c>
      <c r="F311" s="25">
        <f>1/4</f>
        <v>0.25</v>
      </c>
      <c r="G311" s="25">
        <f>1/2</f>
        <v>0.5</v>
      </c>
      <c r="H311" s="24">
        <f t="shared" ref="H311" si="260">SUM(B311:G311)</f>
        <v>1</v>
      </c>
      <c r="I311" s="18"/>
      <c r="J311" s="18"/>
      <c r="K311" s="18"/>
      <c r="L311" s="18"/>
      <c r="M311" s="1"/>
      <c r="N311" s="1"/>
      <c r="O311" s="60">
        <f>O$25</f>
        <v>0</v>
      </c>
    </row>
    <row r="312" spans="1:15" ht="18.75" thickBot="1">
      <c r="A312" s="19" t="s">
        <v>61</v>
      </c>
      <c r="B312" s="29">
        <f>IF($M307&lt;1,13,B311*$H313)</f>
        <v>13</v>
      </c>
      <c r="C312" s="29">
        <f t="shared" ref="C312:G312" si="261">IF($M307&lt;1,13,C311*$H313)</f>
        <v>13</v>
      </c>
      <c r="D312" s="29">
        <f t="shared" si="261"/>
        <v>13</v>
      </c>
      <c r="E312" s="29">
        <f t="shared" si="261"/>
        <v>13</v>
      </c>
      <c r="F312" s="29">
        <f t="shared" si="261"/>
        <v>13</v>
      </c>
      <c r="G312" s="29">
        <f t="shared" si="261"/>
        <v>13</v>
      </c>
      <c r="H312" s="24">
        <f>SUM(B312:G312)</f>
        <v>78</v>
      </c>
      <c r="I312" s="18"/>
      <c r="J312" s="18"/>
      <c r="K312" s="18"/>
      <c r="L312" s="18"/>
      <c r="M312" s="1"/>
      <c r="N312" s="1"/>
      <c r="O312" s="60">
        <f>O$26</f>
        <v>0</v>
      </c>
    </row>
    <row r="313" spans="1:15" ht="19.5" thickTop="1" thickBot="1">
      <c r="A313" s="28" t="s">
        <v>60</v>
      </c>
      <c r="B313" s="43"/>
      <c r="C313" s="44"/>
      <c r="D313" s="44"/>
      <c r="E313" s="44"/>
      <c r="F313" s="44"/>
      <c r="G313" s="45"/>
      <c r="H313" s="18">
        <f>SUM(B313:G313)</f>
        <v>0</v>
      </c>
      <c r="I313" s="18"/>
      <c r="J313" s="18"/>
      <c r="K313" s="18"/>
      <c r="L313" s="18"/>
      <c r="M313" s="1"/>
      <c r="N313" s="1"/>
      <c r="O313" s="60">
        <f>O$27</f>
        <v>0</v>
      </c>
    </row>
    <row r="314" spans="1:15" ht="27" thickTop="1">
      <c r="A314" s="19" t="s">
        <v>63</v>
      </c>
      <c r="B314" s="30">
        <f>(B313-B312)*(B313-B312)</f>
        <v>169</v>
      </c>
      <c r="C314" s="30">
        <f t="shared" ref="C314:G314" si="262">(C313-C312)*(C313-C312)</f>
        <v>169</v>
      </c>
      <c r="D314" s="30">
        <f t="shared" si="262"/>
        <v>169</v>
      </c>
      <c r="E314" s="30">
        <f t="shared" si="262"/>
        <v>169</v>
      </c>
      <c r="F314" s="30">
        <f t="shared" si="262"/>
        <v>169</v>
      </c>
      <c r="G314" s="30">
        <f t="shared" si="262"/>
        <v>169</v>
      </c>
      <c r="H314" s="24"/>
      <c r="I314" s="32" t="s">
        <v>74</v>
      </c>
      <c r="J314" s="18"/>
      <c r="K314" s="18"/>
      <c r="L314" s="18"/>
      <c r="M314" s="1"/>
      <c r="N314" s="1"/>
      <c r="O314" s="60">
        <f>O$28</f>
        <v>0</v>
      </c>
    </row>
    <row r="315" spans="1:15" ht="18.75" thickBot="1">
      <c r="A315" s="19" t="s">
        <v>64</v>
      </c>
      <c r="B315" s="25">
        <f>B314/B312</f>
        <v>13</v>
      </c>
      <c r="C315" s="25">
        <f t="shared" ref="C315:G315" si="263">C314/C312</f>
        <v>13</v>
      </c>
      <c r="D315" s="25">
        <f t="shared" si="263"/>
        <v>13</v>
      </c>
      <c r="E315" s="25">
        <f t="shared" si="263"/>
        <v>13</v>
      </c>
      <c r="F315" s="25">
        <f t="shared" si="263"/>
        <v>13</v>
      </c>
      <c r="G315" s="25">
        <f t="shared" si="263"/>
        <v>13</v>
      </c>
      <c r="H315" s="46">
        <f t="shared" ref="H315" si="264">SUM(B315:G315)</f>
        <v>78</v>
      </c>
      <c r="I315" s="31">
        <f>CHIDIST(H315,1)</f>
        <v>1.0304055432977745E-18</v>
      </c>
      <c r="J315" s="18"/>
      <c r="K315" s="18"/>
      <c r="L315" s="18"/>
      <c r="M315" s="1"/>
      <c r="N315" s="1"/>
      <c r="O315" s="60">
        <f>O$29</f>
        <v>0</v>
      </c>
    </row>
    <row r="316" spans="1:15" ht="18">
      <c r="A316" s="53" t="s">
        <v>77</v>
      </c>
      <c r="B316" s="54"/>
      <c r="C316" s="54"/>
      <c r="D316" s="54"/>
      <c r="E316" s="54"/>
      <c r="F316" s="54"/>
      <c r="G316" s="55"/>
      <c r="H316" s="24"/>
      <c r="I316" s="18"/>
      <c r="J316" s="18"/>
      <c r="K316" s="18"/>
      <c r="L316" s="18"/>
      <c r="M316" s="1"/>
      <c r="N316" s="1"/>
      <c r="O316" s="60">
        <f>O$30</f>
        <v>0</v>
      </c>
    </row>
    <row r="317" spans="1:15" ht="18">
      <c r="A317" s="19" t="s">
        <v>72</v>
      </c>
      <c r="B317" s="26" t="s">
        <v>66</v>
      </c>
      <c r="C317" s="26" t="s">
        <v>67</v>
      </c>
      <c r="D317" s="26" t="s">
        <v>68</v>
      </c>
      <c r="E317" s="26" t="s">
        <v>69</v>
      </c>
      <c r="F317" s="26" t="s">
        <v>70</v>
      </c>
      <c r="G317" s="26" t="s">
        <v>71</v>
      </c>
      <c r="H317" s="24"/>
      <c r="I317" s="17"/>
      <c r="J317" s="17"/>
      <c r="K317" s="17"/>
      <c r="L317" s="17"/>
      <c r="M317" s="1"/>
      <c r="N317" s="1"/>
      <c r="O317" s="60">
        <f>O$31</f>
        <v>0</v>
      </c>
    </row>
    <row r="318" spans="1:15" ht="18">
      <c r="A318" s="19" t="s">
        <v>65</v>
      </c>
      <c r="B318" s="25">
        <f>2/74</f>
        <v>2.7027027027027029E-2</v>
      </c>
      <c r="C318" s="25">
        <f t="shared" ref="C318" si="265">2/74</f>
        <v>2.7027027027027029E-2</v>
      </c>
      <c r="D318" s="25">
        <f>4/74</f>
        <v>5.4054054054054057E-2</v>
      </c>
      <c r="E318" s="25">
        <f>6/74</f>
        <v>8.1081081081081086E-2</v>
      </c>
      <c r="F318" s="25">
        <f>14/74</f>
        <v>0.1891891891891892</v>
      </c>
      <c r="G318" s="25">
        <f>46/74</f>
        <v>0.6216216216216216</v>
      </c>
      <c r="H318" s="24">
        <f t="shared" ref="H318:H319" si="266">SUM(B318:G318)</f>
        <v>1</v>
      </c>
      <c r="I318" s="17"/>
      <c r="J318" s="17"/>
      <c r="K318" s="17"/>
      <c r="L318" s="17"/>
      <c r="M318" s="1"/>
      <c r="N318" s="1"/>
      <c r="O318" s="60">
        <f>O$32</f>
        <v>0</v>
      </c>
    </row>
    <row r="319" spans="1:15" ht="18.75" thickBot="1">
      <c r="A319" s="19" t="s">
        <v>73</v>
      </c>
      <c r="B319" s="29">
        <f>IF($M307&lt;1,13,B318*$H320)</f>
        <v>13</v>
      </c>
      <c r="C319" s="29">
        <f t="shared" ref="C319:G319" si="267">IF($M307&lt;1,13,C318*$H320)</f>
        <v>13</v>
      </c>
      <c r="D319" s="29">
        <f t="shared" si="267"/>
        <v>13</v>
      </c>
      <c r="E319" s="29">
        <f t="shared" si="267"/>
        <v>13</v>
      </c>
      <c r="F319" s="29">
        <f t="shared" si="267"/>
        <v>13</v>
      </c>
      <c r="G319" s="29">
        <f t="shared" si="267"/>
        <v>13</v>
      </c>
      <c r="H319" s="24">
        <f t="shared" si="266"/>
        <v>78</v>
      </c>
      <c r="I319" s="17"/>
      <c r="J319" s="17"/>
      <c r="K319" s="17"/>
      <c r="L319" s="17"/>
      <c r="M319" s="1"/>
      <c r="N319" s="1"/>
      <c r="O319" s="60">
        <f>O$33</f>
        <v>0</v>
      </c>
    </row>
    <row r="320" spans="1:15" ht="19.5" thickTop="1" thickBot="1">
      <c r="A320" s="28" t="s">
        <v>60</v>
      </c>
      <c r="B320" s="40">
        <f>B313</f>
        <v>0</v>
      </c>
      <c r="C320" s="41">
        <f t="shared" ref="C320:G320" si="268">C313</f>
        <v>0</v>
      </c>
      <c r="D320" s="41">
        <f t="shared" si="268"/>
        <v>0</v>
      </c>
      <c r="E320" s="41">
        <f t="shared" si="268"/>
        <v>0</v>
      </c>
      <c r="F320" s="41">
        <f t="shared" si="268"/>
        <v>0</v>
      </c>
      <c r="G320" s="42">
        <f t="shared" si="268"/>
        <v>0</v>
      </c>
      <c r="H320" s="18">
        <f>SUM(B320:G320)</f>
        <v>0</v>
      </c>
      <c r="I320" s="17"/>
      <c r="J320" s="17"/>
      <c r="K320" s="17"/>
      <c r="L320" s="17"/>
      <c r="M320" s="1"/>
      <c r="N320" s="1"/>
      <c r="O320" s="60">
        <f>O$34</f>
        <v>0</v>
      </c>
    </row>
    <row r="321" spans="1:15" ht="27" thickTop="1">
      <c r="A321" s="19" t="s">
        <v>63</v>
      </c>
      <c r="B321" s="30">
        <f>(B320-B319)*(B320-B319)</f>
        <v>169</v>
      </c>
      <c r="C321" s="30">
        <f t="shared" ref="C321:G321" si="269">(C320-C319)*(C320-C319)</f>
        <v>169</v>
      </c>
      <c r="D321" s="30">
        <f t="shared" si="269"/>
        <v>169</v>
      </c>
      <c r="E321" s="30">
        <f t="shared" si="269"/>
        <v>169</v>
      </c>
      <c r="F321" s="30">
        <f t="shared" si="269"/>
        <v>169</v>
      </c>
      <c r="G321" s="30">
        <f t="shared" si="269"/>
        <v>169</v>
      </c>
      <c r="H321" s="24"/>
      <c r="I321" s="32" t="s">
        <v>74</v>
      </c>
      <c r="J321" s="17"/>
      <c r="K321" s="17"/>
      <c r="L321" s="17"/>
      <c r="M321" s="1"/>
      <c r="N321" s="1"/>
      <c r="O321" s="60">
        <f>O$35</f>
        <v>0</v>
      </c>
    </row>
    <row r="322" spans="1:15" ht="18.75" thickBot="1">
      <c r="A322" s="19" t="s">
        <v>64</v>
      </c>
      <c r="B322" s="25">
        <f>B321/B319</f>
        <v>13</v>
      </c>
      <c r="C322" s="25">
        <f t="shared" ref="C322:G322" si="270">C321/C319</f>
        <v>13</v>
      </c>
      <c r="D322" s="25">
        <f t="shared" si="270"/>
        <v>13</v>
      </c>
      <c r="E322" s="25">
        <f t="shared" si="270"/>
        <v>13</v>
      </c>
      <c r="F322" s="25">
        <f t="shared" si="270"/>
        <v>13</v>
      </c>
      <c r="G322" s="25">
        <f t="shared" si="270"/>
        <v>13</v>
      </c>
      <c r="H322" s="46">
        <f t="shared" ref="H322" si="271">SUM(B322:G322)</f>
        <v>78</v>
      </c>
      <c r="I322" s="31">
        <f>CHIDIST(H322,1)</f>
        <v>1.0304055432977745E-18</v>
      </c>
      <c r="J322" s="17"/>
      <c r="K322" s="17"/>
      <c r="L322" s="17"/>
      <c r="M322" s="1"/>
      <c r="N322" s="1"/>
      <c r="O322" s="60">
        <f>O$36</f>
        <v>0</v>
      </c>
    </row>
    <row r="323" spans="1:15" ht="18.75" thickBot="1">
      <c r="A323" s="1"/>
      <c r="B323" s="33"/>
      <c r="C323" s="33"/>
      <c r="D323" s="33"/>
      <c r="E323" s="33"/>
      <c r="F323" s="33"/>
      <c r="G323" s="33"/>
      <c r="H323" s="17"/>
      <c r="I323" s="17"/>
      <c r="J323" s="17"/>
      <c r="K323" s="17"/>
      <c r="L323" s="17"/>
      <c r="M323" s="1"/>
      <c r="N323" s="1"/>
      <c r="O323" s="60">
        <f>O$37</f>
        <v>0</v>
      </c>
    </row>
    <row r="324" spans="1:15" ht="18">
      <c r="A324" s="1" t="s">
        <v>75</v>
      </c>
      <c r="B324" s="34">
        <v>0</v>
      </c>
      <c r="C324" s="35">
        <v>0.1</v>
      </c>
      <c r="D324" s="35">
        <v>0.5</v>
      </c>
      <c r="E324" s="35">
        <v>1</v>
      </c>
      <c r="F324" s="35">
        <v>2.5</v>
      </c>
      <c r="G324" s="36">
        <v>5</v>
      </c>
      <c r="H324" s="17"/>
      <c r="I324" s="17"/>
      <c r="J324" s="17"/>
      <c r="K324" s="17"/>
      <c r="L324" s="17"/>
      <c r="M324" s="1"/>
      <c r="N324" s="1"/>
      <c r="O324" s="60">
        <f>O$38</f>
        <v>0</v>
      </c>
    </row>
    <row r="325" spans="1:15" ht="18.75" thickBot="1">
      <c r="A325" s="1" t="s">
        <v>76</v>
      </c>
      <c r="B325" s="37">
        <f>CHIDIST(B324,1)</f>
        <v>1</v>
      </c>
      <c r="C325" s="38">
        <f t="shared" ref="C325:G325" si="272">CHIDIST(C324,1)</f>
        <v>0.75182963429462546</v>
      </c>
      <c r="D325" s="38">
        <f t="shared" si="272"/>
        <v>0.4795001239653619</v>
      </c>
      <c r="E325" s="38">
        <f t="shared" si="272"/>
        <v>0.31731081309762943</v>
      </c>
      <c r="F325" s="38">
        <f t="shared" si="272"/>
        <v>0.11384633491240598</v>
      </c>
      <c r="G325" s="39">
        <f t="shared" si="272"/>
        <v>2.5347320288920873E-2</v>
      </c>
      <c r="H325" s="17"/>
      <c r="I325" s="17"/>
      <c r="J325" s="17"/>
      <c r="K325" s="17"/>
      <c r="L325" s="17"/>
      <c r="M325" s="1"/>
      <c r="N325" s="1"/>
      <c r="O325" s="60">
        <f>O$39</f>
        <v>0</v>
      </c>
    </row>
    <row r="326" spans="1:15" ht="18">
      <c r="A326" s="1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"/>
      <c r="N326" s="1"/>
      <c r="O326" s="60">
        <f>O$40</f>
        <v>0</v>
      </c>
    </row>
    <row r="327" spans="1:15" ht="18">
      <c r="A327" s="47"/>
      <c r="B327" s="48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"/>
      <c r="N327" s="1"/>
      <c r="O327" s="60">
        <f>O$41</f>
        <v>0</v>
      </c>
    </row>
    <row r="328" spans="1:15" ht="18">
      <c r="A328" s="14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"/>
      <c r="N328" s="1"/>
      <c r="O328" s="60">
        <f>O$42</f>
        <v>0</v>
      </c>
    </row>
    <row r="329" spans="1:15" ht="18">
      <c r="A329" s="14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"/>
      <c r="N329" s="1"/>
      <c r="O329" s="60">
        <f>O$43</f>
        <v>0</v>
      </c>
    </row>
    <row r="330" spans="1:15" ht="1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5" ht="19.5" thickBot="1">
      <c r="A331" s="7" t="str">
        <f>'Название и список группы'!A14</f>
        <v>Рысаев</v>
      </c>
      <c r="B331" s="56" t="str">
        <f>'Название и список группы'!B14</f>
        <v>Дамир Ринатович</v>
      </c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1"/>
      <c r="O331" s="60" t="str">
        <f>O$19</f>
        <v>Заполните только желтые поля!!!</v>
      </c>
    </row>
    <row r="332" spans="1:15" ht="18.75" thickTop="1">
      <c r="A332" s="19" t="s">
        <v>58</v>
      </c>
      <c r="B332" s="20">
        <v>1</v>
      </c>
      <c r="C332" s="20">
        <v>2</v>
      </c>
      <c r="D332" s="21">
        <v>3</v>
      </c>
      <c r="E332" s="21">
        <v>4</v>
      </c>
      <c r="F332" s="21">
        <v>5</v>
      </c>
      <c r="G332" s="21">
        <v>6</v>
      </c>
      <c r="H332" s="21">
        <v>7</v>
      </c>
      <c r="I332" s="21">
        <v>8</v>
      </c>
      <c r="J332" s="21">
        <v>9</v>
      </c>
      <c r="K332" s="21">
        <v>10</v>
      </c>
      <c r="L332" s="24"/>
      <c r="M332" s="58" t="s">
        <v>1</v>
      </c>
      <c r="N332" s="1"/>
      <c r="O332" s="61" t="str">
        <f>O$20</f>
        <v>10 серий по &lt;7 бросков монеты</v>
      </c>
    </row>
    <row r="333" spans="1:15" ht="18.75" thickBot="1">
      <c r="A333" s="19" t="s">
        <v>0</v>
      </c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18"/>
      <c r="M333" s="59">
        <f>IF(H339=10,1,10^(-5))</f>
        <v>1.0000000000000001E-5</v>
      </c>
      <c r="N333" s="1"/>
      <c r="O333" s="65" t="str">
        <f>O$21</f>
        <v>Серия завершается, если выпал "орел" или,</v>
      </c>
    </row>
    <row r="334" spans="1:15" ht="18.75" thickTop="1">
      <c r="A334" s="19" t="s">
        <v>57</v>
      </c>
      <c r="B334" s="16">
        <f>IF(B333=0,0,60/B333)</f>
        <v>0</v>
      </c>
      <c r="C334" s="16">
        <f t="shared" ref="C334:K334" si="273">IF(C333=0,0,60/C333)</f>
        <v>0</v>
      </c>
      <c r="D334" s="16">
        <f t="shared" si="273"/>
        <v>0</v>
      </c>
      <c r="E334" s="16">
        <f t="shared" si="273"/>
        <v>0</v>
      </c>
      <c r="F334" s="16">
        <f t="shared" si="273"/>
        <v>0</v>
      </c>
      <c r="G334" s="16">
        <f t="shared" si="273"/>
        <v>0</v>
      </c>
      <c r="H334" s="16">
        <f t="shared" si="273"/>
        <v>0</v>
      </c>
      <c r="I334" s="16">
        <f t="shared" si="273"/>
        <v>0</v>
      </c>
      <c r="J334" s="16">
        <f t="shared" si="273"/>
        <v>0</v>
      </c>
      <c r="K334" s="16">
        <f t="shared" si="273"/>
        <v>0</v>
      </c>
      <c r="L334" s="24"/>
      <c r="M334" s="1"/>
      <c r="N334" s="1"/>
      <c r="O334" s="65" t="str">
        <f>O$22</f>
        <v>если выпали только решки, после 6-го броска.</v>
      </c>
    </row>
    <row r="335" spans="1:15" ht="18">
      <c r="A335" s="49" t="s">
        <v>78</v>
      </c>
      <c r="B335" s="50">
        <f>IF(SUM(B333:L333)&gt;0,1,10^(-5))</f>
        <v>1.0000000000000001E-5</v>
      </c>
      <c r="C335" s="22"/>
      <c r="D335" s="22"/>
      <c r="E335" s="22"/>
      <c r="F335" s="22"/>
      <c r="G335" s="22"/>
      <c r="H335" s="23"/>
      <c r="I335" s="23"/>
      <c r="J335" s="23"/>
      <c r="K335" s="23"/>
      <c r="L335" s="18"/>
      <c r="M335" s="1"/>
      <c r="N335" s="1"/>
      <c r="O335" s="60" t="str">
        <f>O$23</f>
        <v>K - кол-во бросков серии.</v>
      </c>
    </row>
    <row r="336" spans="1:15" ht="18">
      <c r="A336" s="19" t="s">
        <v>59</v>
      </c>
      <c r="B336" s="16">
        <v>10</v>
      </c>
      <c r="C336" s="16">
        <v>12</v>
      </c>
      <c r="D336" s="16">
        <v>15</v>
      </c>
      <c r="E336" s="16">
        <v>20</v>
      </c>
      <c r="F336" s="16">
        <v>30</v>
      </c>
      <c r="G336" s="16">
        <v>60</v>
      </c>
      <c r="H336" s="24"/>
      <c r="I336" s="18"/>
      <c r="J336" s="18"/>
      <c r="K336" s="18"/>
      <c r="L336" s="18"/>
      <c r="M336" s="1"/>
      <c r="N336" s="1"/>
      <c r="O336" s="60" t="str">
        <f>O$24</f>
        <v>X=60/K</v>
      </c>
    </row>
    <row r="337" spans="1:15" ht="18">
      <c r="A337" s="19" t="s">
        <v>62</v>
      </c>
      <c r="B337" s="25">
        <f>1/32</f>
        <v>3.125E-2</v>
      </c>
      <c r="C337" s="25">
        <f>1/32</f>
        <v>3.125E-2</v>
      </c>
      <c r="D337" s="25">
        <f>1/16</f>
        <v>6.25E-2</v>
      </c>
      <c r="E337" s="25">
        <f>1/8</f>
        <v>0.125</v>
      </c>
      <c r="F337" s="25">
        <f>1/4</f>
        <v>0.25</v>
      </c>
      <c r="G337" s="25">
        <f>1/2</f>
        <v>0.5</v>
      </c>
      <c r="H337" s="24">
        <f t="shared" ref="H337" si="274">SUM(B337:G337)</f>
        <v>1</v>
      </c>
      <c r="I337" s="18"/>
      <c r="J337" s="18"/>
      <c r="K337" s="18"/>
      <c r="L337" s="18"/>
      <c r="M337" s="1"/>
      <c r="N337" s="1"/>
      <c r="O337" s="60">
        <f>O$25</f>
        <v>0</v>
      </c>
    </row>
    <row r="338" spans="1:15" ht="18.75" thickBot="1">
      <c r="A338" s="19" t="s">
        <v>61</v>
      </c>
      <c r="B338" s="29">
        <f>IF($M333&lt;1,13,B337*$H339)</f>
        <v>13</v>
      </c>
      <c r="C338" s="29">
        <f t="shared" ref="C338:G338" si="275">IF($M333&lt;1,13,C337*$H339)</f>
        <v>13</v>
      </c>
      <c r="D338" s="29">
        <f t="shared" si="275"/>
        <v>13</v>
      </c>
      <c r="E338" s="29">
        <f t="shared" si="275"/>
        <v>13</v>
      </c>
      <c r="F338" s="29">
        <f t="shared" si="275"/>
        <v>13</v>
      </c>
      <c r="G338" s="29">
        <f t="shared" si="275"/>
        <v>13</v>
      </c>
      <c r="H338" s="24">
        <f>SUM(B338:G338)</f>
        <v>78</v>
      </c>
      <c r="I338" s="18"/>
      <c r="J338" s="18"/>
      <c r="K338" s="18"/>
      <c r="L338" s="18"/>
      <c r="M338" s="1"/>
      <c r="N338" s="1"/>
      <c r="O338" s="60">
        <f>O$26</f>
        <v>0</v>
      </c>
    </row>
    <row r="339" spans="1:15" ht="19.5" thickTop="1" thickBot="1">
      <c r="A339" s="28" t="s">
        <v>60</v>
      </c>
      <c r="B339" s="43"/>
      <c r="C339" s="44"/>
      <c r="D339" s="44"/>
      <c r="E339" s="44"/>
      <c r="F339" s="44"/>
      <c r="G339" s="45"/>
      <c r="H339" s="18">
        <f>SUM(B339:G339)</f>
        <v>0</v>
      </c>
      <c r="I339" s="18"/>
      <c r="J339" s="18"/>
      <c r="K339" s="18"/>
      <c r="L339" s="18"/>
      <c r="M339" s="1"/>
      <c r="N339" s="1"/>
      <c r="O339" s="60">
        <f>O$27</f>
        <v>0</v>
      </c>
    </row>
    <row r="340" spans="1:15" ht="27" thickTop="1">
      <c r="A340" s="19" t="s">
        <v>63</v>
      </c>
      <c r="B340" s="30">
        <f>(B339-B338)*(B339-B338)</f>
        <v>169</v>
      </c>
      <c r="C340" s="30">
        <f t="shared" ref="C340:G340" si="276">(C339-C338)*(C339-C338)</f>
        <v>169</v>
      </c>
      <c r="D340" s="30">
        <f t="shared" si="276"/>
        <v>169</v>
      </c>
      <c r="E340" s="30">
        <f t="shared" si="276"/>
        <v>169</v>
      </c>
      <c r="F340" s="30">
        <f t="shared" si="276"/>
        <v>169</v>
      </c>
      <c r="G340" s="30">
        <f t="shared" si="276"/>
        <v>169</v>
      </c>
      <c r="H340" s="24"/>
      <c r="I340" s="32" t="s">
        <v>74</v>
      </c>
      <c r="J340" s="18"/>
      <c r="K340" s="18"/>
      <c r="L340" s="18"/>
      <c r="M340" s="1"/>
      <c r="N340" s="1"/>
      <c r="O340" s="60">
        <f>O$28</f>
        <v>0</v>
      </c>
    </row>
    <row r="341" spans="1:15" ht="18.75" thickBot="1">
      <c r="A341" s="19" t="s">
        <v>64</v>
      </c>
      <c r="B341" s="25">
        <f>B340/B338</f>
        <v>13</v>
      </c>
      <c r="C341" s="25">
        <f t="shared" ref="C341:G341" si="277">C340/C338</f>
        <v>13</v>
      </c>
      <c r="D341" s="25">
        <f t="shared" si="277"/>
        <v>13</v>
      </c>
      <c r="E341" s="25">
        <f t="shared" si="277"/>
        <v>13</v>
      </c>
      <c r="F341" s="25">
        <f t="shared" si="277"/>
        <v>13</v>
      </c>
      <c r="G341" s="25">
        <f t="shared" si="277"/>
        <v>13</v>
      </c>
      <c r="H341" s="46">
        <f t="shared" ref="H341" si="278">SUM(B341:G341)</f>
        <v>78</v>
      </c>
      <c r="I341" s="31">
        <f>CHIDIST(H341,1)</f>
        <v>1.0304055432977745E-18</v>
      </c>
      <c r="J341" s="18"/>
      <c r="K341" s="18"/>
      <c r="L341" s="18"/>
      <c r="M341" s="1"/>
      <c r="N341" s="1"/>
      <c r="O341" s="60">
        <f>O$29</f>
        <v>0</v>
      </c>
    </row>
    <row r="342" spans="1:15" ht="18">
      <c r="A342" s="53" t="s">
        <v>77</v>
      </c>
      <c r="B342" s="54"/>
      <c r="C342" s="54"/>
      <c r="D342" s="54"/>
      <c r="E342" s="54"/>
      <c r="F342" s="54"/>
      <c r="G342" s="55"/>
      <c r="H342" s="24"/>
      <c r="I342" s="18"/>
      <c r="J342" s="18"/>
      <c r="K342" s="18"/>
      <c r="L342" s="18"/>
      <c r="M342" s="1"/>
      <c r="N342" s="1"/>
      <c r="O342" s="60">
        <f>O$30</f>
        <v>0</v>
      </c>
    </row>
    <row r="343" spans="1:15" ht="18">
      <c r="A343" s="19" t="s">
        <v>72</v>
      </c>
      <c r="B343" s="26" t="s">
        <v>66</v>
      </c>
      <c r="C343" s="26" t="s">
        <v>67</v>
      </c>
      <c r="D343" s="26" t="s">
        <v>68</v>
      </c>
      <c r="E343" s="26" t="s">
        <v>69</v>
      </c>
      <c r="F343" s="26" t="s">
        <v>70</v>
      </c>
      <c r="G343" s="26" t="s">
        <v>71</v>
      </c>
      <c r="H343" s="24"/>
      <c r="I343" s="17"/>
      <c r="J343" s="17"/>
      <c r="K343" s="17"/>
      <c r="L343" s="17"/>
      <c r="M343" s="1"/>
      <c r="N343" s="1"/>
      <c r="O343" s="60">
        <f>O$31</f>
        <v>0</v>
      </c>
    </row>
    <row r="344" spans="1:15" ht="18">
      <c r="A344" s="19" t="s">
        <v>65</v>
      </c>
      <c r="B344" s="25">
        <f>2/74</f>
        <v>2.7027027027027029E-2</v>
      </c>
      <c r="C344" s="25">
        <f t="shared" ref="C344" si="279">2/74</f>
        <v>2.7027027027027029E-2</v>
      </c>
      <c r="D344" s="25">
        <f>4/74</f>
        <v>5.4054054054054057E-2</v>
      </c>
      <c r="E344" s="25">
        <f>6/74</f>
        <v>8.1081081081081086E-2</v>
      </c>
      <c r="F344" s="25">
        <f>14/74</f>
        <v>0.1891891891891892</v>
      </c>
      <c r="G344" s="25">
        <f>46/74</f>
        <v>0.6216216216216216</v>
      </c>
      <c r="H344" s="24">
        <f t="shared" ref="H344:H345" si="280">SUM(B344:G344)</f>
        <v>1</v>
      </c>
      <c r="I344" s="17"/>
      <c r="J344" s="17"/>
      <c r="K344" s="17"/>
      <c r="L344" s="17"/>
      <c r="M344" s="1"/>
      <c r="N344" s="1"/>
      <c r="O344" s="60">
        <f>O$32</f>
        <v>0</v>
      </c>
    </row>
    <row r="345" spans="1:15" ht="18.75" thickBot="1">
      <c r="A345" s="19" t="s">
        <v>73</v>
      </c>
      <c r="B345" s="29">
        <f>IF($M333&lt;1,13,B344*$H346)</f>
        <v>13</v>
      </c>
      <c r="C345" s="29">
        <f t="shared" ref="C345:G345" si="281">IF($M333&lt;1,13,C344*$H346)</f>
        <v>13</v>
      </c>
      <c r="D345" s="29">
        <f t="shared" si="281"/>
        <v>13</v>
      </c>
      <c r="E345" s="29">
        <f t="shared" si="281"/>
        <v>13</v>
      </c>
      <c r="F345" s="29">
        <f t="shared" si="281"/>
        <v>13</v>
      </c>
      <c r="G345" s="29">
        <f t="shared" si="281"/>
        <v>13</v>
      </c>
      <c r="H345" s="24">
        <f t="shared" si="280"/>
        <v>78</v>
      </c>
      <c r="I345" s="17"/>
      <c r="J345" s="17"/>
      <c r="K345" s="17"/>
      <c r="L345" s="17"/>
      <c r="M345" s="1"/>
      <c r="N345" s="1"/>
      <c r="O345" s="60">
        <f>O$33</f>
        <v>0</v>
      </c>
    </row>
    <row r="346" spans="1:15" ht="19.5" thickTop="1" thickBot="1">
      <c r="A346" s="28" t="s">
        <v>60</v>
      </c>
      <c r="B346" s="40">
        <f>B339</f>
        <v>0</v>
      </c>
      <c r="C346" s="41">
        <f t="shared" ref="C346:G346" si="282">C339</f>
        <v>0</v>
      </c>
      <c r="D346" s="41">
        <f t="shared" si="282"/>
        <v>0</v>
      </c>
      <c r="E346" s="41">
        <f t="shared" si="282"/>
        <v>0</v>
      </c>
      <c r="F346" s="41">
        <f t="shared" si="282"/>
        <v>0</v>
      </c>
      <c r="G346" s="42">
        <f t="shared" si="282"/>
        <v>0</v>
      </c>
      <c r="H346" s="18">
        <f>SUM(B346:G346)</f>
        <v>0</v>
      </c>
      <c r="I346" s="17"/>
      <c r="J346" s="17"/>
      <c r="K346" s="17"/>
      <c r="L346" s="17"/>
      <c r="M346" s="1"/>
      <c r="N346" s="1"/>
      <c r="O346" s="60">
        <f>O$34</f>
        <v>0</v>
      </c>
    </row>
    <row r="347" spans="1:15" ht="27" thickTop="1">
      <c r="A347" s="19" t="s">
        <v>63</v>
      </c>
      <c r="B347" s="30">
        <f>(B346-B345)*(B346-B345)</f>
        <v>169</v>
      </c>
      <c r="C347" s="30">
        <f t="shared" ref="C347:G347" si="283">(C346-C345)*(C346-C345)</f>
        <v>169</v>
      </c>
      <c r="D347" s="30">
        <f t="shared" si="283"/>
        <v>169</v>
      </c>
      <c r="E347" s="30">
        <f t="shared" si="283"/>
        <v>169</v>
      </c>
      <c r="F347" s="30">
        <f t="shared" si="283"/>
        <v>169</v>
      </c>
      <c r="G347" s="30">
        <f t="shared" si="283"/>
        <v>169</v>
      </c>
      <c r="H347" s="24"/>
      <c r="I347" s="32" t="s">
        <v>74</v>
      </c>
      <c r="J347" s="17"/>
      <c r="K347" s="17"/>
      <c r="L347" s="17"/>
      <c r="M347" s="1"/>
      <c r="N347" s="1"/>
      <c r="O347" s="60">
        <f>O$35</f>
        <v>0</v>
      </c>
    </row>
    <row r="348" spans="1:15" ht="18.75" thickBot="1">
      <c r="A348" s="19" t="s">
        <v>64</v>
      </c>
      <c r="B348" s="25">
        <f>B347/B345</f>
        <v>13</v>
      </c>
      <c r="C348" s="25">
        <f t="shared" ref="C348:G348" si="284">C347/C345</f>
        <v>13</v>
      </c>
      <c r="D348" s="25">
        <f t="shared" si="284"/>
        <v>13</v>
      </c>
      <c r="E348" s="25">
        <f t="shared" si="284"/>
        <v>13</v>
      </c>
      <c r="F348" s="25">
        <f t="shared" si="284"/>
        <v>13</v>
      </c>
      <c r="G348" s="25">
        <f t="shared" si="284"/>
        <v>13</v>
      </c>
      <c r="H348" s="46">
        <f t="shared" ref="H348" si="285">SUM(B348:G348)</f>
        <v>78</v>
      </c>
      <c r="I348" s="31">
        <f>CHIDIST(H348,1)</f>
        <v>1.0304055432977745E-18</v>
      </c>
      <c r="J348" s="17"/>
      <c r="K348" s="17"/>
      <c r="L348" s="17"/>
      <c r="M348" s="1"/>
      <c r="N348" s="1"/>
      <c r="O348" s="60">
        <f>O$36</f>
        <v>0</v>
      </c>
    </row>
    <row r="349" spans="1:15" ht="18.75" thickBot="1">
      <c r="A349" s="1"/>
      <c r="B349" s="33"/>
      <c r="C349" s="33"/>
      <c r="D349" s="33"/>
      <c r="E349" s="33"/>
      <c r="F349" s="33"/>
      <c r="G349" s="33"/>
      <c r="H349" s="17"/>
      <c r="I349" s="17"/>
      <c r="J349" s="17"/>
      <c r="K349" s="17"/>
      <c r="L349" s="17"/>
      <c r="M349" s="1"/>
      <c r="N349" s="1"/>
      <c r="O349" s="60">
        <f>O$37</f>
        <v>0</v>
      </c>
    </row>
    <row r="350" spans="1:15" ht="18">
      <c r="A350" s="1" t="s">
        <v>75</v>
      </c>
      <c r="B350" s="34">
        <v>0</v>
      </c>
      <c r="C350" s="35">
        <v>0.1</v>
      </c>
      <c r="D350" s="35">
        <v>0.5</v>
      </c>
      <c r="E350" s="35">
        <v>1</v>
      </c>
      <c r="F350" s="35">
        <v>2.5</v>
      </c>
      <c r="G350" s="36">
        <v>5</v>
      </c>
      <c r="H350" s="17"/>
      <c r="I350" s="17"/>
      <c r="J350" s="17"/>
      <c r="K350" s="17"/>
      <c r="L350" s="17"/>
      <c r="M350" s="1"/>
      <c r="N350" s="1"/>
      <c r="O350" s="60">
        <f>O$38</f>
        <v>0</v>
      </c>
    </row>
    <row r="351" spans="1:15" ht="18.75" thickBot="1">
      <c r="A351" s="1" t="s">
        <v>76</v>
      </c>
      <c r="B351" s="37">
        <f>CHIDIST(B350,1)</f>
        <v>1</v>
      </c>
      <c r="C351" s="38">
        <f t="shared" ref="C351:G351" si="286">CHIDIST(C350,1)</f>
        <v>0.75182963429462546</v>
      </c>
      <c r="D351" s="38">
        <f t="shared" si="286"/>
        <v>0.4795001239653619</v>
      </c>
      <c r="E351" s="38">
        <f t="shared" si="286"/>
        <v>0.31731081309762943</v>
      </c>
      <c r="F351" s="38">
        <f t="shared" si="286"/>
        <v>0.11384633491240598</v>
      </c>
      <c r="G351" s="39">
        <f t="shared" si="286"/>
        <v>2.5347320288920873E-2</v>
      </c>
      <c r="H351" s="17"/>
      <c r="I351" s="17"/>
      <c r="J351" s="17"/>
      <c r="K351" s="17"/>
      <c r="L351" s="17"/>
      <c r="M351" s="1"/>
      <c r="N351" s="1"/>
      <c r="O351" s="60">
        <f>O$39</f>
        <v>0</v>
      </c>
    </row>
    <row r="352" spans="1:15" ht="18">
      <c r="A352" s="1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"/>
      <c r="N352" s="1"/>
      <c r="O352" s="60">
        <f>O$40</f>
        <v>0</v>
      </c>
    </row>
    <row r="353" spans="1:15" ht="18">
      <c r="A353" s="47"/>
      <c r="B353" s="48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"/>
      <c r="N353" s="1"/>
      <c r="O353" s="60">
        <f>O$41</f>
        <v>0</v>
      </c>
    </row>
    <row r="354" spans="1:15" ht="18">
      <c r="A354" s="14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"/>
      <c r="N354" s="1"/>
      <c r="O354" s="60">
        <f>O$42</f>
        <v>0</v>
      </c>
    </row>
    <row r="355" spans="1:15" ht="18">
      <c r="A355" s="14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"/>
      <c r="N355" s="1"/>
      <c r="O355" s="60">
        <f>O$43</f>
        <v>0</v>
      </c>
    </row>
    <row r="356" spans="1:15" ht="1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5" ht="19.5" thickBot="1">
      <c r="A357" s="7" t="str">
        <f>'Название и список группы'!A15</f>
        <v>Саркеев</v>
      </c>
      <c r="B357" s="56" t="str">
        <f>'Название и список группы'!B15</f>
        <v>Дмитрий Сергеевич</v>
      </c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1"/>
      <c r="O357" s="60" t="str">
        <f>O$19</f>
        <v>Заполните только желтые поля!!!</v>
      </c>
    </row>
    <row r="358" spans="1:15" ht="18.75" thickTop="1">
      <c r="A358" s="19" t="s">
        <v>58</v>
      </c>
      <c r="B358" s="20">
        <v>1</v>
      </c>
      <c r="C358" s="20">
        <v>2</v>
      </c>
      <c r="D358" s="21">
        <v>3</v>
      </c>
      <c r="E358" s="21">
        <v>4</v>
      </c>
      <c r="F358" s="21">
        <v>5</v>
      </c>
      <c r="G358" s="21">
        <v>6</v>
      </c>
      <c r="H358" s="21">
        <v>7</v>
      </c>
      <c r="I358" s="21">
        <v>8</v>
      </c>
      <c r="J358" s="21">
        <v>9</v>
      </c>
      <c r="K358" s="21">
        <v>10</v>
      </c>
      <c r="L358" s="24"/>
      <c r="M358" s="58" t="s">
        <v>1</v>
      </c>
      <c r="N358" s="1"/>
      <c r="O358" s="61" t="str">
        <f>O$20</f>
        <v>10 серий по &lt;7 бросков монеты</v>
      </c>
    </row>
    <row r="359" spans="1:15" ht="18.75" thickBot="1">
      <c r="A359" s="19" t="s">
        <v>0</v>
      </c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18"/>
      <c r="M359" s="59">
        <f>IF(H365=10,1,10^(-5))</f>
        <v>1.0000000000000001E-5</v>
      </c>
      <c r="N359" s="1"/>
      <c r="O359" s="65" t="str">
        <f>O$21</f>
        <v>Серия завершается, если выпал "орел" или,</v>
      </c>
    </row>
    <row r="360" spans="1:15" ht="18.75" thickTop="1">
      <c r="A360" s="19" t="s">
        <v>57</v>
      </c>
      <c r="B360" s="16">
        <f>IF(B359=0,0,60/B359)</f>
        <v>0</v>
      </c>
      <c r="C360" s="16">
        <f t="shared" ref="C360:K360" si="287">IF(C359=0,0,60/C359)</f>
        <v>0</v>
      </c>
      <c r="D360" s="16">
        <f t="shared" si="287"/>
        <v>0</v>
      </c>
      <c r="E360" s="16">
        <f t="shared" si="287"/>
        <v>0</v>
      </c>
      <c r="F360" s="16">
        <f t="shared" si="287"/>
        <v>0</v>
      </c>
      <c r="G360" s="16">
        <f t="shared" si="287"/>
        <v>0</v>
      </c>
      <c r="H360" s="16">
        <f t="shared" si="287"/>
        <v>0</v>
      </c>
      <c r="I360" s="16">
        <f t="shared" si="287"/>
        <v>0</v>
      </c>
      <c r="J360" s="16">
        <f t="shared" si="287"/>
        <v>0</v>
      </c>
      <c r="K360" s="16">
        <f t="shared" si="287"/>
        <v>0</v>
      </c>
      <c r="L360" s="24"/>
      <c r="M360" s="1"/>
      <c r="N360" s="1"/>
      <c r="O360" s="65" t="str">
        <f>O$22</f>
        <v>если выпали только решки, после 6-го броска.</v>
      </c>
    </row>
    <row r="361" spans="1:15" ht="18">
      <c r="A361" s="49" t="s">
        <v>78</v>
      </c>
      <c r="B361" s="50">
        <f>IF(SUM(B359:L359)&gt;0,1,10^(-5))</f>
        <v>1.0000000000000001E-5</v>
      </c>
      <c r="C361" s="22"/>
      <c r="D361" s="22"/>
      <c r="E361" s="22"/>
      <c r="F361" s="22"/>
      <c r="G361" s="22"/>
      <c r="H361" s="23"/>
      <c r="I361" s="23"/>
      <c r="J361" s="23"/>
      <c r="K361" s="23"/>
      <c r="L361" s="18"/>
      <c r="M361" s="1"/>
      <c r="N361" s="1"/>
      <c r="O361" s="60" t="str">
        <f>O$23</f>
        <v>K - кол-во бросков серии.</v>
      </c>
    </row>
    <row r="362" spans="1:15" ht="18">
      <c r="A362" s="19" t="s">
        <v>59</v>
      </c>
      <c r="B362" s="16">
        <v>10</v>
      </c>
      <c r="C362" s="16">
        <v>12</v>
      </c>
      <c r="D362" s="16">
        <v>15</v>
      </c>
      <c r="E362" s="16">
        <v>20</v>
      </c>
      <c r="F362" s="16">
        <v>30</v>
      </c>
      <c r="G362" s="16">
        <v>60</v>
      </c>
      <c r="H362" s="24"/>
      <c r="I362" s="18"/>
      <c r="J362" s="18"/>
      <c r="K362" s="18"/>
      <c r="L362" s="18"/>
      <c r="M362" s="1"/>
      <c r="N362" s="1"/>
      <c r="O362" s="60" t="str">
        <f>O$24</f>
        <v>X=60/K</v>
      </c>
    </row>
    <row r="363" spans="1:15" ht="18">
      <c r="A363" s="19" t="s">
        <v>62</v>
      </c>
      <c r="B363" s="25">
        <f>1/32</f>
        <v>3.125E-2</v>
      </c>
      <c r="C363" s="25">
        <f>1/32</f>
        <v>3.125E-2</v>
      </c>
      <c r="D363" s="25">
        <f>1/16</f>
        <v>6.25E-2</v>
      </c>
      <c r="E363" s="25">
        <f>1/8</f>
        <v>0.125</v>
      </c>
      <c r="F363" s="25">
        <f>1/4</f>
        <v>0.25</v>
      </c>
      <c r="G363" s="25">
        <f>1/2</f>
        <v>0.5</v>
      </c>
      <c r="H363" s="24">
        <f t="shared" ref="H363" si="288">SUM(B363:G363)</f>
        <v>1</v>
      </c>
      <c r="I363" s="18"/>
      <c r="J363" s="18"/>
      <c r="K363" s="18"/>
      <c r="L363" s="18"/>
      <c r="M363" s="1"/>
      <c r="N363" s="1"/>
      <c r="O363" s="60">
        <f>O$25</f>
        <v>0</v>
      </c>
    </row>
    <row r="364" spans="1:15" ht="18.75" thickBot="1">
      <c r="A364" s="19" t="s">
        <v>61</v>
      </c>
      <c r="B364" s="29">
        <f>IF($M359&lt;1,13,B363*$H365)</f>
        <v>13</v>
      </c>
      <c r="C364" s="29">
        <f t="shared" ref="C364:G364" si="289">IF($M359&lt;1,13,C363*$H365)</f>
        <v>13</v>
      </c>
      <c r="D364" s="29">
        <f t="shared" si="289"/>
        <v>13</v>
      </c>
      <c r="E364" s="29">
        <f t="shared" si="289"/>
        <v>13</v>
      </c>
      <c r="F364" s="29">
        <f t="shared" si="289"/>
        <v>13</v>
      </c>
      <c r="G364" s="29">
        <f t="shared" si="289"/>
        <v>13</v>
      </c>
      <c r="H364" s="24">
        <f>SUM(B364:G364)</f>
        <v>78</v>
      </c>
      <c r="I364" s="18"/>
      <c r="J364" s="18"/>
      <c r="K364" s="18"/>
      <c r="L364" s="18"/>
      <c r="M364" s="1"/>
      <c r="N364" s="1"/>
      <c r="O364" s="60">
        <f>O$26</f>
        <v>0</v>
      </c>
    </row>
    <row r="365" spans="1:15" ht="19.5" thickTop="1" thickBot="1">
      <c r="A365" s="28" t="s">
        <v>60</v>
      </c>
      <c r="B365" s="43"/>
      <c r="C365" s="44"/>
      <c r="D365" s="44"/>
      <c r="E365" s="44"/>
      <c r="F365" s="44"/>
      <c r="G365" s="45"/>
      <c r="H365" s="18">
        <f>SUM(B365:G365)</f>
        <v>0</v>
      </c>
      <c r="I365" s="18"/>
      <c r="J365" s="18"/>
      <c r="K365" s="18"/>
      <c r="L365" s="18"/>
      <c r="M365" s="1"/>
      <c r="N365" s="1"/>
      <c r="O365" s="60">
        <f>O$27</f>
        <v>0</v>
      </c>
    </row>
    <row r="366" spans="1:15" ht="27" thickTop="1">
      <c r="A366" s="19" t="s">
        <v>63</v>
      </c>
      <c r="B366" s="30">
        <f>(B365-B364)*(B365-B364)</f>
        <v>169</v>
      </c>
      <c r="C366" s="30">
        <f t="shared" ref="C366:G366" si="290">(C365-C364)*(C365-C364)</f>
        <v>169</v>
      </c>
      <c r="D366" s="30">
        <f t="shared" si="290"/>
        <v>169</v>
      </c>
      <c r="E366" s="30">
        <f t="shared" si="290"/>
        <v>169</v>
      </c>
      <c r="F366" s="30">
        <f t="shared" si="290"/>
        <v>169</v>
      </c>
      <c r="G366" s="30">
        <f t="shared" si="290"/>
        <v>169</v>
      </c>
      <c r="H366" s="24"/>
      <c r="I366" s="32" t="s">
        <v>74</v>
      </c>
      <c r="J366" s="18"/>
      <c r="K366" s="18"/>
      <c r="L366" s="18"/>
      <c r="M366" s="1"/>
      <c r="N366" s="1"/>
      <c r="O366" s="60">
        <f>O$28</f>
        <v>0</v>
      </c>
    </row>
    <row r="367" spans="1:15" ht="18.75" thickBot="1">
      <c r="A367" s="19" t="s">
        <v>64</v>
      </c>
      <c r="B367" s="25">
        <f>B366/B364</f>
        <v>13</v>
      </c>
      <c r="C367" s="25">
        <f t="shared" ref="C367:G367" si="291">C366/C364</f>
        <v>13</v>
      </c>
      <c r="D367" s="25">
        <f t="shared" si="291"/>
        <v>13</v>
      </c>
      <c r="E367" s="25">
        <f t="shared" si="291"/>
        <v>13</v>
      </c>
      <c r="F367" s="25">
        <f t="shared" si="291"/>
        <v>13</v>
      </c>
      <c r="G367" s="25">
        <f t="shared" si="291"/>
        <v>13</v>
      </c>
      <c r="H367" s="46">
        <f t="shared" ref="H367" si="292">SUM(B367:G367)</f>
        <v>78</v>
      </c>
      <c r="I367" s="31">
        <f>CHIDIST(H367,1)</f>
        <v>1.0304055432977745E-18</v>
      </c>
      <c r="J367" s="18"/>
      <c r="K367" s="18"/>
      <c r="L367" s="18"/>
      <c r="M367" s="1"/>
      <c r="N367" s="1"/>
      <c r="O367" s="60">
        <f>O$29</f>
        <v>0</v>
      </c>
    </row>
    <row r="368" spans="1:15" ht="18">
      <c r="A368" s="53" t="s">
        <v>77</v>
      </c>
      <c r="B368" s="54"/>
      <c r="C368" s="54"/>
      <c r="D368" s="54"/>
      <c r="E368" s="54"/>
      <c r="F368" s="54"/>
      <c r="G368" s="55"/>
      <c r="H368" s="24"/>
      <c r="I368" s="18"/>
      <c r="J368" s="18"/>
      <c r="K368" s="18"/>
      <c r="L368" s="18"/>
      <c r="M368" s="1"/>
      <c r="N368" s="1"/>
      <c r="O368" s="60">
        <f>O$30</f>
        <v>0</v>
      </c>
    </row>
    <row r="369" spans="1:15" ht="18">
      <c r="A369" s="19" t="s">
        <v>72</v>
      </c>
      <c r="B369" s="26" t="s">
        <v>66</v>
      </c>
      <c r="C369" s="26" t="s">
        <v>67</v>
      </c>
      <c r="D369" s="26" t="s">
        <v>68</v>
      </c>
      <c r="E369" s="26" t="s">
        <v>69</v>
      </c>
      <c r="F369" s="26" t="s">
        <v>70</v>
      </c>
      <c r="G369" s="26" t="s">
        <v>71</v>
      </c>
      <c r="H369" s="24"/>
      <c r="I369" s="17"/>
      <c r="J369" s="17"/>
      <c r="K369" s="17"/>
      <c r="L369" s="17"/>
      <c r="M369" s="1"/>
      <c r="N369" s="1"/>
      <c r="O369" s="60">
        <f>O$31</f>
        <v>0</v>
      </c>
    </row>
    <row r="370" spans="1:15" ht="18">
      <c r="A370" s="19" t="s">
        <v>65</v>
      </c>
      <c r="B370" s="25">
        <f>2/74</f>
        <v>2.7027027027027029E-2</v>
      </c>
      <c r="C370" s="25">
        <f t="shared" ref="C370" si="293">2/74</f>
        <v>2.7027027027027029E-2</v>
      </c>
      <c r="D370" s="25">
        <f>4/74</f>
        <v>5.4054054054054057E-2</v>
      </c>
      <c r="E370" s="25">
        <f>6/74</f>
        <v>8.1081081081081086E-2</v>
      </c>
      <c r="F370" s="25">
        <f>14/74</f>
        <v>0.1891891891891892</v>
      </c>
      <c r="G370" s="25">
        <f>46/74</f>
        <v>0.6216216216216216</v>
      </c>
      <c r="H370" s="24">
        <f t="shared" ref="H370:H371" si="294">SUM(B370:G370)</f>
        <v>1</v>
      </c>
      <c r="I370" s="17"/>
      <c r="J370" s="17"/>
      <c r="K370" s="17"/>
      <c r="L370" s="17"/>
      <c r="M370" s="1"/>
      <c r="N370" s="1"/>
      <c r="O370" s="60">
        <f>O$32</f>
        <v>0</v>
      </c>
    </row>
    <row r="371" spans="1:15" ht="18.75" thickBot="1">
      <c r="A371" s="19" t="s">
        <v>73</v>
      </c>
      <c r="B371" s="29">
        <f>IF($M359&lt;1,13,B370*$H372)</f>
        <v>13</v>
      </c>
      <c r="C371" s="29">
        <f t="shared" ref="C371:G371" si="295">IF($M359&lt;1,13,C370*$H372)</f>
        <v>13</v>
      </c>
      <c r="D371" s="29">
        <f t="shared" si="295"/>
        <v>13</v>
      </c>
      <c r="E371" s="29">
        <f t="shared" si="295"/>
        <v>13</v>
      </c>
      <c r="F371" s="29">
        <f t="shared" si="295"/>
        <v>13</v>
      </c>
      <c r="G371" s="29">
        <f t="shared" si="295"/>
        <v>13</v>
      </c>
      <c r="H371" s="24">
        <f t="shared" si="294"/>
        <v>78</v>
      </c>
      <c r="I371" s="17"/>
      <c r="J371" s="17"/>
      <c r="K371" s="17"/>
      <c r="L371" s="17"/>
      <c r="M371" s="1"/>
      <c r="N371" s="1"/>
      <c r="O371" s="60">
        <f>O$33</f>
        <v>0</v>
      </c>
    </row>
    <row r="372" spans="1:15" ht="19.5" thickTop="1" thickBot="1">
      <c r="A372" s="28" t="s">
        <v>60</v>
      </c>
      <c r="B372" s="40">
        <f>B365</f>
        <v>0</v>
      </c>
      <c r="C372" s="41">
        <f t="shared" ref="C372:G372" si="296">C365</f>
        <v>0</v>
      </c>
      <c r="D372" s="41">
        <f t="shared" si="296"/>
        <v>0</v>
      </c>
      <c r="E372" s="41">
        <f t="shared" si="296"/>
        <v>0</v>
      </c>
      <c r="F372" s="41">
        <f t="shared" si="296"/>
        <v>0</v>
      </c>
      <c r="G372" s="42">
        <f t="shared" si="296"/>
        <v>0</v>
      </c>
      <c r="H372" s="18">
        <f>SUM(B372:G372)</f>
        <v>0</v>
      </c>
      <c r="I372" s="17"/>
      <c r="J372" s="17"/>
      <c r="K372" s="17"/>
      <c r="L372" s="17"/>
      <c r="M372" s="1"/>
      <c r="N372" s="1"/>
      <c r="O372" s="60">
        <f>O$34</f>
        <v>0</v>
      </c>
    </row>
    <row r="373" spans="1:15" ht="27" thickTop="1">
      <c r="A373" s="19" t="s">
        <v>63</v>
      </c>
      <c r="B373" s="30">
        <f>(B372-B371)*(B372-B371)</f>
        <v>169</v>
      </c>
      <c r="C373" s="30">
        <f t="shared" ref="C373:G373" si="297">(C372-C371)*(C372-C371)</f>
        <v>169</v>
      </c>
      <c r="D373" s="30">
        <f t="shared" si="297"/>
        <v>169</v>
      </c>
      <c r="E373" s="30">
        <f t="shared" si="297"/>
        <v>169</v>
      </c>
      <c r="F373" s="30">
        <f t="shared" si="297"/>
        <v>169</v>
      </c>
      <c r="G373" s="30">
        <f t="shared" si="297"/>
        <v>169</v>
      </c>
      <c r="H373" s="24"/>
      <c r="I373" s="32" t="s">
        <v>74</v>
      </c>
      <c r="J373" s="17"/>
      <c r="K373" s="17"/>
      <c r="L373" s="17"/>
      <c r="M373" s="1"/>
      <c r="N373" s="1"/>
      <c r="O373" s="60">
        <f>O$35</f>
        <v>0</v>
      </c>
    </row>
    <row r="374" spans="1:15" ht="18.75" thickBot="1">
      <c r="A374" s="19" t="s">
        <v>64</v>
      </c>
      <c r="B374" s="25">
        <f>B373/B371</f>
        <v>13</v>
      </c>
      <c r="C374" s="25">
        <f t="shared" ref="C374:G374" si="298">C373/C371</f>
        <v>13</v>
      </c>
      <c r="D374" s="25">
        <f t="shared" si="298"/>
        <v>13</v>
      </c>
      <c r="E374" s="25">
        <f t="shared" si="298"/>
        <v>13</v>
      </c>
      <c r="F374" s="25">
        <f t="shared" si="298"/>
        <v>13</v>
      </c>
      <c r="G374" s="25">
        <f t="shared" si="298"/>
        <v>13</v>
      </c>
      <c r="H374" s="46">
        <f t="shared" ref="H374" si="299">SUM(B374:G374)</f>
        <v>78</v>
      </c>
      <c r="I374" s="31">
        <f>CHIDIST(H374,1)</f>
        <v>1.0304055432977745E-18</v>
      </c>
      <c r="J374" s="17"/>
      <c r="K374" s="17"/>
      <c r="L374" s="17"/>
      <c r="M374" s="1"/>
      <c r="N374" s="1"/>
      <c r="O374" s="60">
        <f>O$36</f>
        <v>0</v>
      </c>
    </row>
    <row r="375" spans="1:15" ht="18.75" thickBot="1">
      <c r="A375" s="1"/>
      <c r="B375" s="33"/>
      <c r="C375" s="33"/>
      <c r="D375" s="33"/>
      <c r="E375" s="33"/>
      <c r="F375" s="33"/>
      <c r="G375" s="33"/>
      <c r="H375" s="17"/>
      <c r="I375" s="17"/>
      <c r="J375" s="17"/>
      <c r="K375" s="17"/>
      <c r="L375" s="17"/>
      <c r="M375" s="1"/>
      <c r="N375" s="1"/>
      <c r="O375" s="60">
        <f>O$37</f>
        <v>0</v>
      </c>
    </row>
    <row r="376" spans="1:15" ht="18">
      <c r="A376" s="1" t="s">
        <v>75</v>
      </c>
      <c r="B376" s="34">
        <v>0</v>
      </c>
      <c r="C376" s="35">
        <v>0.1</v>
      </c>
      <c r="D376" s="35">
        <v>0.5</v>
      </c>
      <c r="E376" s="35">
        <v>1</v>
      </c>
      <c r="F376" s="35">
        <v>2.5</v>
      </c>
      <c r="G376" s="36">
        <v>5</v>
      </c>
      <c r="H376" s="17"/>
      <c r="I376" s="17"/>
      <c r="J376" s="17"/>
      <c r="K376" s="17"/>
      <c r="L376" s="17"/>
      <c r="M376" s="1"/>
      <c r="N376" s="1"/>
      <c r="O376" s="60">
        <f>O$38</f>
        <v>0</v>
      </c>
    </row>
    <row r="377" spans="1:15" ht="18.75" thickBot="1">
      <c r="A377" s="1" t="s">
        <v>76</v>
      </c>
      <c r="B377" s="37">
        <f>CHIDIST(B376,1)</f>
        <v>1</v>
      </c>
      <c r="C377" s="38">
        <f t="shared" ref="C377:G377" si="300">CHIDIST(C376,1)</f>
        <v>0.75182963429462546</v>
      </c>
      <c r="D377" s="38">
        <f t="shared" si="300"/>
        <v>0.4795001239653619</v>
      </c>
      <c r="E377" s="38">
        <f t="shared" si="300"/>
        <v>0.31731081309762943</v>
      </c>
      <c r="F377" s="38">
        <f t="shared" si="300"/>
        <v>0.11384633491240598</v>
      </c>
      <c r="G377" s="39">
        <f t="shared" si="300"/>
        <v>2.5347320288920873E-2</v>
      </c>
      <c r="H377" s="17"/>
      <c r="I377" s="17"/>
      <c r="J377" s="17"/>
      <c r="K377" s="17"/>
      <c r="L377" s="17"/>
      <c r="M377" s="1"/>
      <c r="N377" s="1"/>
      <c r="O377" s="60">
        <f>O$39</f>
        <v>0</v>
      </c>
    </row>
    <row r="378" spans="1:15" ht="18">
      <c r="A378" s="1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"/>
      <c r="N378" s="1"/>
      <c r="O378" s="60">
        <f>O$40</f>
        <v>0</v>
      </c>
    </row>
    <row r="379" spans="1:15" ht="18">
      <c r="A379" s="47"/>
      <c r="B379" s="48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"/>
      <c r="N379" s="1"/>
      <c r="O379" s="60">
        <f>O$41</f>
        <v>0</v>
      </c>
    </row>
    <row r="380" spans="1:15" ht="18">
      <c r="A380" s="14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"/>
      <c r="N380" s="1"/>
      <c r="O380" s="60">
        <f>O$42</f>
        <v>0</v>
      </c>
    </row>
    <row r="381" spans="1:15" ht="18">
      <c r="A381" s="14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"/>
      <c r="N381" s="1"/>
      <c r="O381" s="60">
        <f>O$43</f>
        <v>0</v>
      </c>
    </row>
    <row r="382" spans="1:15" ht="1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5" ht="19.5" thickBot="1">
      <c r="A383" s="7" t="str">
        <f>'Название и список группы'!A16</f>
        <v>Саханчук</v>
      </c>
      <c r="B383" s="56" t="str">
        <f>'Название и список группы'!B16</f>
        <v>Захар Олегович</v>
      </c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1"/>
      <c r="O383" s="60" t="str">
        <f>O$19</f>
        <v>Заполните только желтые поля!!!</v>
      </c>
    </row>
    <row r="384" spans="1:15" ht="18.75" thickTop="1">
      <c r="A384" s="19" t="s">
        <v>58</v>
      </c>
      <c r="B384" s="20">
        <v>1</v>
      </c>
      <c r="C384" s="20">
        <v>2</v>
      </c>
      <c r="D384" s="21">
        <v>3</v>
      </c>
      <c r="E384" s="21">
        <v>4</v>
      </c>
      <c r="F384" s="21">
        <v>5</v>
      </c>
      <c r="G384" s="21">
        <v>6</v>
      </c>
      <c r="H384" s="21">
        <v>7</v>
      </c>
      <c r="I384" s="21">
        <v>8</v>
      </c>
      <c r="J384" s="21">
        <v>9</v>
      </c>
      <c r="K384" s="21">
        <v>10</v>
      </c>
      <c r="L384" s="24"/>
      <c r="M384" s="58" t="s">
        <v>1</v>
      </c>
      <c r="N384" s="1"/>
      <c r="O384" s="61" t="str">
        <f>O$20</f>
        <v>10 серий по &lt;7 бросков монеты</v>
      </c>
    </row>
    <row r="385" spans="1:15" ht="18.75" thickBot="1">
      <c r="A385" s="19" t="s">
        <v>0</v>
      </c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18"/>
      <c r="M385" s="59">
        <f>IF(H391=10,1,10^(-5))</f>
        <v>1.0000000000000001E-5</v>
      </c>
      <c r="N385" s="1"/>
      <c r="O385" s="65" t="str">
        <f>O$21</f>
        <v>Серия завершается, если выпал "орел" или,</v>
      </c>
    </row>
    <row r="386" spans="1:15" ht="18.75" thickTop="1">
      <c r="A386" s="19" t="s">
        <v>57</v>
      </c>
      <c r="B386" s="16">
        <f>IF(B385=0,0,60/B385)</f>
        <v>0</v>
      </c>
      <c r="C386" s="16">
        <f t="shared" ref="C386:K386" si="301">IF(C385=0,0,60/C385)</f>
        <v>0</v>
      </c>
      <c r="D386" s="16">
        <f t="shared" si="301"/>
        <v>0</v>
      </c>
      <c r="E386" s="16">
        <f t="shared" si="301"/>
        <v>0</v>
      </c>
      <c r="F386" s="16">
        <f t="shared" si="301"/>
        <v>0</v>
      </c>
      <c r="G386" s="16">
        <f t="shared" si="301"/>
        <v>0</v>
      </c>
      <c r="H386" s="16">
        <f t="shared" si="301"/>
        <v>0</v>
      </c>
      <c r="I386" s="16">
        <f t="shared" si="301"/>
        <v>0</v>
      </c>
      <c r="J386" s="16">
        <f t="shared" si="301"/>
        <v>0</v>
      </c>
      <c r="K386" s="16">
        <f t="shared" si="301"/>
        <v>0</v>
      </c>
      <c r="L386" s="24"/>
      <c r="M386" s="1"/>
      <c r="N386" s="1"/>
      <c r="O386" s="65" t="str">
        <f>O$22</f>
        <v>если выпали только решки, после 6-го броска.</v>
      </c>
    </row>
    <row r="387" spans="1:15" ht="18">
      <c r="A387" s="49" t="s">
        <v>78</v>
      </c>
      <c r="B387" s="50">
        <f>IF(SUM(B385:L385)&gt;0,1,10^(-5))</f>
        <v>1.0000000000000001E-5</v>
      </c>
      <c r="C387" s="22"/>
      <c r="D387" s="22"/>
      <c r="E387" s="22"/>
      <c r="F387" s="22"/>
      <c r="G387" s="22"/>
      <c r="H387" s="23"/>
      <c r="I387" s="23"/>
      <c r="J387" s="23"/>
      <c r="K387" s="23"/>
      <c r="L387" s="18"/>
      <c r="M387" s="1"/>
      <c r="N387" s="1"/>
      <c r="O387" s="60" t="str">
        <f>O$23</f>
        <v>K - кол-во бросков серии.</v>
      </c>
    </row>
    <row r="388" spans="1:15" ht="18">
      <c r="A388" s="19" t="s">
        <v>59</v>
      </c>
      <c r="B388" s="16">
        <v>10</v>
      </c>
      <c r="C388" s="16">
        <v>12</v>
      </c>
      <c r="D388" s="16">
        <v>15</v>
      </c>
      <c r="E388" s="16">
        <v>20</v>
      </c>
      <c r="F388" s="16">
        <v>30</v>
      </c>
      <c r="G388" s="16">
        <v>60</v>
      </c>
      <c r="H388" s="24"/>
      <c r="I388" s="18"/>
      <c r="J388" s="18"/>
      <c r="K388" s="18"/>
      <c r="L388" s="18"/>
      <c r="M388" s="1"/>
      <c r="N388" s="1"/>
      <c r="O388" s="60" t="str">
        <f>O$24</f>
        <v>X=60/K</v>
      </c>
    </row>
    <row r="389" spans="1:15" ht="18">
      <c r="A389" s="19" t="s">
        <v>62</v>
      </c>
      <c r="B389" s="25">
        <f>1/32</f>
        <v>3.125E-2</v>
      </c>
      <c r="C389" s="25">
        <f>1/32</f>
        <v>3.125E-2</v>
      </c>
      <c r="D389" s="25">
        <f>1/16</f>
        <v>6.25E-2</v>
      </c>
      <c r="E389" s="25">
        <f>1/8</f>
        <v>0.125</v>
      </c>
      <c r="F389" s="25">
        <f>1/4</f>
        <v>0.25</v>
      </c>
      <c r="G389" s="25">
        <f>1/2</f>
        <v>0.5</v>
      </c>
      <c r="H389" s="24">
        <f t="shared" ref="H389" si="302">SUM(B389:G389)</f>
        <v>1</v>
      </c>
      <c r="I389" s="18"/>
      <c r="J389" s="18"/>
      <c r="K389" s="18"/>
      <c r="L389" s="18"/>
      <c r="M389" s="1"/>
      <c r="N389" s="1"/>
      <c r="O389" s="60">
        <f>O$25</f>
        <v>0</v>
      </c>
    </row>
    <row r="390" spans="1:15" ht="18.75" thickBot="1">
      <c r="A390" s="19" t="s">
        <v>61</v>
      </c>
      <c r="B390" s="29">
        <f>IF($M385&lt;1,13,B389*$H391)</f>
        <v>13</v>
      </c>
      <c r="C390" s="29">
        <f t="shared" ref="C390:G390" si="303">IF($M385&lt;1,13,C389*$H391)</f>
        <v>13</v>
      </c>
      <c r="D390" s="29">
        <f t="shared" si="303"/>
        <v>13</v>
      </c>
      <c r="E390" s="29">
        <f t="shared" si="303"/>
        <v>13</v>
      </c>
      <c r="F390" s="29">
        <f t="shared" si="303"/>
        <v>13</v>
      </c>
      <c r="G390" s="29">
        <f t="shared" si="303"/>
        <v>13</v>
      </c>
      <c r="H390" s="24">
        <f>SUM(B390:G390)</f>
        <v>78</v>
      </c>
      <c r="I390" s="18"/>
      <c r="J390" s="18"/>
      <c r="K390" s="18"/>
      <c r="L390" s="18"/>
      <c r="M390" s="1"/>
      <c r="N390" s="1"/>
      <c r="O390" s="60">
        <f>O$26</f>
        <v>0</v>
      </c>
    </row>
    <row r="391" spans="1:15" ht="19.5" thickTop="1" thickBot="1">
      <c r="A391" s="28" t="s">
        <v>60</v>
      </c>
      <c r="B391" s="43"/>
      <c r="C391" s="44"/>
      <c r="D391" s="44"/>
      <c r="E391" s="44"/>
      <c r="F391" s="44"/>
      <c r="G391" s="45"/>
      <c r="H391" s="18">
        <f>SUM(B391:G391)</f>
        <v>0</v>
      </c>
      <c r="I391" s="18"/>
      <c r="J391" s="18"/>
      <c r="K391" s="18"/>
      <c r="L391" s="18"/>
      <c r="M391" s="1"/>
      <c r="N391" s="1"/>
      <c r="O391" s="60">
        <f>O$27</f>
        <v>0</v>
      </c>
    </row>
    <row r="392" spans="1:15" ht="27" thickTop="1">
      <c r="A392" s="19" t="s">
        <v>63</v>
      </c>
      <c r="B392" s="30">
        <f>(B391-B390)*(B391-B390)</f>
        <v>169</v>
      </c>
      <c r="C392" s="30">
        <f t="shared" ref="C392:G392" si="304">(C391-C390)*(C391-C390)</f>
        <v>169</v>
      </c>
      <c r="D392" s="30">
        <f t="shared" si="304"/>
        <v>169</v>
      </c>
      <c r="E392" s="30">
        <f t="shared" si="304"/>
        <v>169</v>
      </c>
      <c r="F392" s="30">
        <f t="shared" si="304"/>
        <v>169</v>
      </c>
      <c r="G392" s="30">
        <f t="shared" si="304"/>
        <v>169</v>
      </c>
      <c r="H392" s="24"/>
      <c r="I392" s="32" t="s">
        <v>74</v>
      </c>
      <c r="J392" s="18"/>
      <c r="K392" s="18"/>
      <c r="L392" s="18"/>
      <c r="M392" s="1"/>
      <c r="N392" s="1"/>
      <c r="O392" s="60">
        <f>O$28</f>
        <v>0</v>
      </c>
    </row>
    <row r="393" spans="1:15" ht="18.75" thickBot="1">
      <c r="A393" s="19" t="s">
        <v>64</v>
      </c>
      <c r="B393" s="25">
        <f>B392/B390</f>
        <v>13</v>
      </c>
      <c r="C393" s="25">
        <f t="shared" ref="C393:G393" si="305">C392/C390</f>
        <v>13</v>
      </c>
      <c r="D393" s="25">
        <f t="shared" si="305"/>
        <v>13</v>
      </c>
      <c r="E393" s="25">
        <f t="shared" si="305"/>
        <v>13</v>
      </c>
      <c r="F393" s="25">
        <f t="shared" si="305"/>
        <v>13</v>
      </c>
      <c r="G393" s="25">
        <f t="shared" si="305"/>
        <v>13</v>
      </c>
      <c r="H393" s="46">
        <f t="shared" ref="H393" si="306">SUM(B393:G393)</f>
        <v>78</v>
      </c>
      <c r="I393" s="31">
        <f>CHIDIST(H393,1)</f>
        <v>1.0304055432977745E-18</v>
      </c>
      <c r="J393" s="18"/>
      <c r="K393" s="18"/>
      <c r="L393" s="18"/>
      <c r="M393" s="1"/>
      <c r="N393" s="1"/>
      <c r="O393" s="60">
        <f>O$29</f>
        <v>0</v>
      </c>
    </row>
    <row r="394" spans="1:15" ht="18">
      <c r="A394" s="53" t="s">
        <v>77</v>
      </c>
      <c r="B394" s="54"/>
      <c r="C394" s="54"/>
      <c r="D394" s="54"/>
      <c r="E394" s="54"/>
      <c r="F394" s="54"/>
      <c r="G394" s="55"/>
      <c r="H394" s="24"/>
      <c r="I394" s="18"/>
      <c r="J394" s="18"/>
      <c r="K394" s="18"/>
      <c r="L394" s="18"/>
      <c r="M394" s="1"/>
      <c r="N394" s="1"/>
      <c r="O394" s="60">
        <f>O$30</f>
        <v>0</v>
      </c>
    </row>
    <row r="395" spans="1:15" ht="18">
      <c r="A395" s="19" t="s">
        <v>72</v>
      </c>
      <c r="B395" s="26" t="s">
        <v>66</v>
      </c>
      <c r="C395" s="26" t="s">
        <v>67</v>
      </c>
      <c r="D395" s="26" t="s">
        <v>68</v>
      </c>
      <c r="E395" s="26" t="s">
        <v>69</v>
      </c>
      <c r="F395" s="26" t="s">
        <v>70</v>
      </c>
      <c r="G395" s="26" t="s">
        <v>71</v>
      </c>
      <c r="H395" s="24"/>
      <c r="I395" s="17"/>
      <c r="J395" s="17"/>
      <c r="K395" s="17"/>
      <c r="L395" s="17"/>
      <c r="M395" s="1"/>
      <c r="N395" s="1"/>
      <c r="O395" s="60">
        <f>O$31</f>
        <v>0</v>
      </c>
    </row>
    <row r="396" spans="1:15" ht="18">
      <c r="A396" s="19" t="s">
        <v>65</v>
      </c>
      <c r="B396" s="25">
        <f>2/74</f>
        <v>2.7027027027027029E-2</v>
      </c>
      <c r="C396" s="25">
        <f t="shared" ref="C396" si="307">2/74</f>
        <v>2.7027027027027029E-2</v>
      </c>
      <c r="D396" s="25">
        <f>4/74</f>
        <v>5.4054054054054057E-2</v>
      </c>
      <c r="E396" s="25">
        <f>6/74</f>
        <v>8.1081081081081086E-2</v>
      </c>
      <c r="F396" s="25">
        <f>14/74</f>
        <v>0.1891891891891892</v>
      </c>
      <c r="G396" s="25">
        <f>46/74</f>
        <v>0.6216216216216216</v>
      </c>
      <c r="H396" s="24">
        <f t="shared" ref="H396:H397" si="308">SUM(B396:G396)</f>
        <v>1</v>
      </c>
      <c r="I396" s="17"/>
      <c r="J396" s="17"/>
      <c r="K396" s="17"/>
      <c r="L396" s="17"/>
      <c r="M396" s="1"/>
      <c r="N396" s="1"/>
      <c r="O396" s="60">
        <f>O$32</f>
        <v>0</v>
      </c>
    </row>
    <row r="397" spans="1:15" ht="18.75" thickBot="1">
      <c r="A397" s="19" t="s">
        <v>73</v>
      </c>
      <c r="B397" s="29">
        <f>IF($M385&lt;1,13,B396*$H398)</f>
        <v>13</v>
      </c>
      <c r="C397" s="29">
        <f t="shared" ref="C397:G397" si="309">IF($M385&lt;1,13,C396*$H398)</f>
        <v>13</v>
      </c>
      <c r="D397" s="29">
        <f t="shared" si="309"/>
        <v>13</v>
      </c>
      <c r="E397" s="29">
        <f t="shared" si="309"/>
        <v>13</v>
      </c>
      <c r="F397" s="29">
        <f t="shared" si="309"/>
        <v>13</v>
      </c>
      <c r="G397" s="29">
        <f t="shared" si="309"/>
        <v>13</v>
      </c>
      <c r="H397" s="24">
        <f t="shared" si="308"/>
        <v>78</v>
      </c>
      <c r="I397" s="17"/>
      <c r="J397" s="17"/>
      <c r="K397" s="17"/>
      <c r="L397" s="17"/>
      <c r="M397" s="1"/>
      <c r="N397" s="1"/>
      <c r="O397" s="60">
        <f>O$33</f>
        <v>0</v>
      </c>
    </row>
    <row r="398" spans="1:15" ht="19.5" thickTop="1" thickBot="1">
      <c r="A398" s="28" t="s">
        <v>60</v>
      </c>
      <c r="B398" s="40">
        <f>B391</f>
        <v>0</v>
      </c>
      <c r="C398" s="41">
        <f t="shared" ref="C398:G398" si="310">C391</f>
        <v>0</v>
      </c>
      <c r="D398" s="41">
        <f t="shared" si="310"/>
        <v>0</v>
      </c>
      <c r="E398" s="41">
        <f t="shared" si="310"/>
        <v>0</v>
      </c>
      <c r="F398" s="41">
        <f t="shared" si="310"/>
        <v>0</v>
      </c>
      <c r="G398" s="42">
        <f t="shared" si="310"/>
        <v>0</v>
      </c>
      <c r="H398" s="18">
        <f>SUM(B398:G398)</f>
        <v>0</v>
      </c>
      <c r="I398" s="17"/>
      <c r="J398" s="17"/>
      <c r="K398" s="17"/>
      <c r="L398" s="17"/>
      <c r="M398" s="1"/>
      <c r="N398" s="1"/>
      <c r="O398" s="60">
        <f>O$34</f>
        <v>0</v>
      </c>
    </row>
    <row r="399" spans="1:15" ht="27" thickTop="1">
      <c r="A399" s="19" t="s">
        <v>63</v>
      </c>
      <c r="B399" s="30">
        <f>(B398-B397)*(B398-B397)</f>
        <v>169</v>
      </c>
      <c r="C399" s="30">
        <f t="shared" ref="C399:G399" si="311">(C398-C397)*(C398-C397)</f>
        <v>169</v>
      </c>
      <c r="D399" s="30">
        <f t="shared" si="311"/>
        <v>169</v>
      </c>
      <c r="E399" s="30">
        <f t="shared" si="311"/>
        <v>169</v>
      </c>
      <c r="F399" s="30">
        <f t="shared" si="311"/>
        <v>169</v>
      </c>
      <c r="G399" s="30">
        <f t="shared" si="311"/>
        <v>169</v>
      </c>
      <c r="H399" s="24"/>
      <c r="I399" s="32" t="s">
        <v>74</v>
      </c>
      <c r="J399" s="17"/>
      <c r="K399" s="17"/>
      <c r="L399" s="17"/>
      <c r="M399" s="1"/>
      <c r="N399" s="1"/>
      <c r="O399" s="60">
        <f>O$35</f>
        <v>0</v>
      </c>
    </row>
    <row r="400" spans="1:15" ht="18.75" thickBot="1">
      <c r="A400" s="19" t="s">
        <v>64</v>
      </c>
      <c r="B400" s="25">
        <f>B399/B397</f>
        <v>13</v>
      </c>
      <c r="C400" s="25">
        <f t="shared" ref="C400:G400" si="312">C399/C397</f>
        <v>13</v>
      </c>
      <c r="D400" s="25">
        <f t="shared" si="312"/>
        <v>13</v>
      </c>
      <c r="E400" s="25">
        <f t="shared" si="312"/>
        <v>13</v>
      </c>
      <c r="F400" s="25">
        <f t="shared" si="312"/>
        <v>13</v>
      </c>
      <c r="G400" s="25">
        <f t="shared" si="312"/>
        <v>13</v>
      </c>
      <c r="H400" s="46">
        <f t="shared" ref="H400" si="313">SUM(B400:G400)</f>
        <v>78</v>
      </c>
      <c r="I400" s="31">
        <f>CHIDIST(H400,1)</f>
        <v>1.0304055432977745E-18</v>
      </c>
      <c r="J400" s="17"/>
      <c r="K400" s="17"/>
      <c r="L400" s="17"/>
      <c r="M400" s="1"/>
      <c r="N400" s="1"/>
      <c r="O400" s="60">
        <f>O$36</f>
        <v>0</v>
      </c>
    </row>
    <row r="401" spans="1:15" ht="18.75" thickBot="1">
      <c r="A401" s="1"/>
      <c r="B401" s="33"/>
      <c r="C401" s="33"/>
      <c r="D401" s="33"/>
      <c r="E401" s="33"/>
      <c r="F401" s="33"/>
      <c r="G401" s="33"/>
      <c r="H401" s="17"/>
      <c r="I401" s="17"/>
      <c r="J401" s="17"/>
      <c r="K401" s="17"/>
      <c r="L401" s="17"/>
      <c r="M401" s="1"/>
      <c r="N401" s="1"/>
      <c r="O401" s="60">
        <f>O$37</f>
        <v>0</v>
      </c>
    </row>
    <row r="402" spans="1:15" ht="18">
      <c r="A402" s="1" t="s">
        <v>75</v>
      </c>
      <c r="B402" s="34">
        <v>0</v>
      </c>
      <c r="C402" s="35">
        <v>0.1</v>
      </c>
      <c r="D402" s="35">
        <v>0.5</v>
      </c>
      <c r="E402" s="35">
        <v>1</v>
      </c>
      <c r="F402" s="35">
        <v>2.5</v>
      </c>
      <c r="G402" s="36">
        <v>5</v>
      </c>
      <c r="H402" s="17"/>
      <c r="I402" s="17"/>
      <c r="J402" s="17"/>
      <c r="K402" s="17"/>
      <c r="L402" s="17"/>
      <c r="M402" s="1"/>
      <c r="N402" s="1"/>
      <c r="O402" s="60">
        <f>O$38</f>
        <v>0</v>
      </c>
    </row>
    <row r="403" spans="1:15" ht="18.75" thickBot="1">
      <c r="A403" s="1" t="s">
        <v>76</v>
      </c>
      <c r="B403" s="37">
        <f>CHIDIST(B402,1)</f>
        <v>1</v>
      </c>
      <c r="C403" s="38">
        <f t="shared" ref="C403:G403" si="314">CHIDIST(C402,1)</f>
        <v>0.75182963429462546</v>
      </c>
      <c r="D403" s="38">
        <f t="shared" si="314"/>
        <v>0.4795001239653619</v>
      </c>
      <c r="E403" s="38">
        <f t="shared" si="314"/>
        <v>0.31731081309762943</v>
      </c>
      <c r="F403" s="38">
        <f t="shared" si="314"/>
        <v>0.11384633491240598</v>
      </c>
      <c r="G403" s="39">
        <f t="shared" si="314"/>
        <v>2.5347320288920873E-2</v>
      </c>
      <c r="H403" s="17"/>
      <c r="I403" s="17"/>
      <c r="J403" s="17"/>
      <c r="K403" s="17"/>
      <c r="L403" s="17"/>
      <c r="M403" s="1"/>
      <c r="N403" s="1"/>
      <c r="O403" s="60">
        <f>O$39</f>
        <v>0</v>
      </c>
    </row>
    <row r="404" spans="1:15" ht="18">
      <c r="A404" s="1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"/>
      <c r="N404" s="1"/>
      <c r="O404" s="60">
        <f>O$40</f>
        <v>0</v>
      </c>
    </row>
    <row r="405" spans="1:15" ht="18">
      <c r="A405" s="47"/>
      <c r="B405" s="48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"/>
      <c r="N405" s="1"/>
      <c r="O405" s="60">
        <f>O$41</f>
        <v>0</v>
      </c>
    </row>
    <row r="406" spans="1:15" ht="18">
      <c r="A406" s="14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"/>
      <c r="N406" s="1"/>
      <c r="O406" s="60">
        <f>O$42</f>
        <v>0</v>
      </c>
    </row>
    <row r="407" spans="1:15" ht="18">
      <c r="A407" s="14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"/>
      <c r="N407" s="1"/>
      <c r="O407" s="60">
        <f>O$43</f>
        <v>0</v>
      </c>
    </row>
    <row r="408" spans="1:15" ht="1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5" ht="19.5" thickBot="1">
      <c r="A409" s="7" t="str">
        <f>'Название и список группы'!A17</f>
        <v>Селеменчук</v>
      </c>
      <c r="B409" s="56" t="str">
        <f>'Название и список группы'!B17</f>
        <v>Максим Атифович</v>
      </c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1"/>
      <c r="O409" s="60" t="str">
        <f>O$19</f>
        <v>Заполните только желтые поля!!!</v>
      </c>
    </row>
    <row r="410" spans="1:15" ht="18.75" thickTop="1">
      <c r="A410" s="19" t="s">
        <v>58</v>
      </c>
      <c r="B410" s="20">
        <v>1</v>
      </c>
      <c r="C410" s="20">
        <v>2</v>
      </c>
      <c r="D410" s="21">
        <v>3</v>
      </c>
      <c r="E410" s="21">
        <v>4</v>
      </c>
      <c r="F410" s="21">
        <v>5</v>
      </c>
      <c r="G410" s="21">
        <v>6</v>
      </c>
      <c r="H410" s="21">
        <v>7</v>
      </c>
      <c r="I410" s="21">
        <v>8</v>
      </c>
      <c r="J410" s="21">
        <v>9</v>
      </c>
      <c r="K410" s="21">
        <v>10</v>
      </c>
      <c r="L410" s="24"/>
      <c r="M410" s="58" t="s">
        <v>1</v>
      </c>
      <c r="N410" s="1"/>
      <c r="O410" s="61" t="str">
        <f>O$20</f>
        <v>10 серий по &lt;7 бросков монеты</v>
      </c>
    </row>
    <row r="411" spans="1:15" ht="18.75" thickBot="1">
      <c r="A411" s="19" t="s">
        <v>0</v>
      </c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18"/>
      <c r="M411" s="59">
        <f>IF(H417=10,1,10^(-5))</f>
        <v>1.0000000000000001E-5</v>
      </c>
      <c r="N411" s="1"/>
      <c r="O411" s="65" t="str">
        <f>O$21</f>
        <v>Серия завершается, если выпал "орел" или,</v>
      </c>
    </row>
    <row r="412" spans="1:15" ht="18.75" thickTop="1">
      <c r="A412" s="19" t="s">
        <v>57</v>
      </c>
      <c r="B412" s="16">
        <f>IF(B411=0,0,60/B411)</f>
        <v>0</v>
      </c>
      <c r="C412" s="16">
        <f t="shared" ref="C412:K412" si="315">IF(C411=0,0,60/C411)</f>
        <v>0</v>
      </c>
      <c r="D412" s="16">
        <f t="shared" si="315"/>
        <v>0</v>
      </c>
      <c r="E412" s="16">
        <f t="shared" si="315"/>
        <v>0</v>
      </c>
      <c r="F412" s="16">
        <f t="shared" si="315"/>
        <v>0</v>
      </c>
      <c r="G412" s="16">
        <f t="shared" si="315"/>
        <v>0</v>
      </c>
      <c r="H412" s="16">
        <f t="shared" si="315"/>
        <v>0</v>
      </c>
      <c r="I412" s="16">
        <f t="shared" si="315"/>
        <v>0</v>
      </c>
      <c r="J412" s="16">
        <f t="shared" si="315"/>
        <v>0</v>
      </c>
      <c r="K412" s="16">
        <f t="shared" si="315"/>
        <v>0</v>
      </c>
      <c r="L412" s="24"/>
      <c r="M412" s="1"/>
      <c r="N412" s="1"/>
      <c r="O412" s="65" t="str">
        <f>O$22</f>
        <v>если выпали только решки, после 6-го броска.</v>
      </c>
    </row>
    <row r="413" spans="1:15" ht="18">
      <c r="A413" s="49" t="s">
        <v>78</v>
      </c>
      <c r="B413" s="50">
        <f>IF(SUM(B411:L411)&gt;0,1,10^(-5))</f>
        <v>1.0000000000000001E-5</v>
      </c>
      <c r="C413" s="22"/>
      <c r="D413" s="22"/>
      <c r="E413" s="22"/>
      <c r="F413" s="22"/>
      <c r="G413" s="22"/>
      <c r="H413" s="23"/>
      <c r="I413" s="23"/>
      <c r="J413" s="23"/>
      <c r="K413" s="23"/>
      <c r="L413" s="18"/>
      <c r="M413" s="1"/>
      <c r="N413" s="1"/>
      <c r="O413" s="60" t="str">
        <f>O$23</f>
        <v>K - кол-во бросков серии.</v>
      </c>
    </row>
    <row r="414" spans="1:15" ht="18">
      <c r="A414" s="19" t="s">
        <v>59</v>
      </c>
      <c r="B414" s="16">
        <v>10</v>
      </c>
      <c r="C414" s="16">
        <v>12</v>
      </c>
      <c r="D414" s="16">
        <v>15</v>
      </c>
      <c r="E414" s="16">
        <v>20</v>
      </c>
      <c r="F414" s="16">
        <v>30</v>
      </c>
      <c r="G414" s="16">
        <v>60</v>
      </c>
      <c r="H414" s="24"/>
      <c r="I414" s="18"/>
      <c r="J414" s="18"/>
      <c r="K414" s="18"/>
      <c r="L414" s="18"/>
      <c r="M414" s="1"/>
      <c r="N414" s="1"/>
      <c r="O414" s="60" t="str">
        <f>O$24</f>
        <v>X=60/K</v>
      </c>
    </row>
    <row r="415" spans="1:15" ht="18">
      <c r="A415" s="19" t="s">
        <v>62</v>
      </c>
      <c r="B415" s="25">
        <f>1/32</f>
        <v>3.125E-2</v>
      </c>
      <c r="C415" s="25">
        <f>1/32</f>
        <v>3.125E-2</v>
      </c>
      <c r="D415" s="25">
        <f>1/16</f>
        <v>6.25E-2</v>
      </c>
      <c r="E415" s="25">
        <f>1/8</f>
        <v>0.125</v>
      </c>
      <c r="F415" s="25">
        <f>1/4</f>
        <v>0.25</v>
      </c>
      <c r="G415" s="25">
        <f>1/2</f>
        <v>0.5</v>
      </c>
      <c r="H415" s="24">
        <f t="shared" ref="H415" si="316">SUM(B415:G415)</f>
        <v>1</v>
      </c>
      <c r="I415" s="18"/>
      <c r="J415" s="18"/>
      <c r="K415" s="18"/>
      <c r="L415" s="18"/>
      <c r="M415" s="1"/>
      <c r="N415" s="1"/>
      <c r="O415" s="60">
        <f>O$25</f>
        <v>0</v>
      </c>
    </row>
    <row r="416" spans="1:15" ht="18.75" thickBot="1">
      <c r="A416" s="19" t="s">
        <v>61</v>
      </c>
      <c r="B416" s="29">
        <f>IF($M411&lt;1,13,B415*$H417)</f>
        <v>13</v>
      </c>
      <c r="C416" s="29">
        <f t="shared" ref="C416:G416" si="317">IF($M411&lt;1,13,C415*$H417)</f>
        <v>13</v>
      </c>
      <c r="D416" s="29">
        <f t="shared" si="317"/>
        <v>13</v>
      </c>
      <c r="E416" s="29">
        <f t="shared" si="317"/>
        <v>13</v>
      </c>
      <c r="F416" s="29">
        <f t="shared" si="317"/>
        <v>13</v>
      </c>
      <c r="G416" s="29">
        <f t="shared" si="317"/>
        <v>13</v>
      </c>
      <c r="H416" s="24">
        <f>SUM(B416:G416)</f>
        <v>78</v>
      </c>
      <c r="I416" s="18"/>
      <c r="J416" s="18"/>
      <c r="K416" s="18"/>
      <c r="L416" s="18"/>
      <c r="M416" s="1"/>
      <c r="N416" s="1"/>
      <c r="O416" s="60">
        <f>O$26</f>
        <v>0</v>
      </c>
    </row>
    <row r="417" spans="1:15" ht="19.5" thickTop="1" thickBot="1">
      <c r="A417" s="28" t="s">
        <v>60</v>
      </c>
      <c r="B417" s="43"/>
      <c r="C417" s="44"/>
      <c r="D417" s="44"/>
      <c r="E417" s="44"/>
      <c r="F417" s="44"/>
      <c r="G417" s="45"/>
      <c r="H417" s="18">
        <f>SUM(B417:G417)</f>
        <v>0</v>
      </c>
      <c r="I417" s="18"/>
      <c r="J417" s="18"/>
      <c r="K417" s="18"/>
      <c r="L417" s="18"/>
      <c r="M417" s="1"/>
      <c r="N417" s="1"/>
      <c r="O417" s="60">
        <f>O$27</f>
        <v>0</v>
      </c>
    </row>
    <row r="418" spans="1:15" ht="27" thickTop="1">
      <c r="A418" s="19" t="s">
        <v>63</v>
      </c>
      <c r="B418" s="30">
        <f>(B417-B416)*(B417-B416)</f>
        <v>169</v>
      </c>
      <c r="C418" s="30">
        <f t="shared" ref="C418:G418" si="318">(C417-C416)*(C417-C416)</f>
        <v>169</v>
      </c>
      <c r="D418" s="30">
        <f t="shared" si="318"/>
        <v>169</v>
      </c>
      <c r="E418" s="30">
        <f t="shared" si="318"/>
        <v>169</v>
      </c>
      <c r="F418" s="30">
        <f t="shared" si="318"/>
        <v>169</v>
      </c>
      <c r="G418" s="30">
        <f t="shared" si="318"/>
        <v>169</v>
      </c>
      <c r="H418" s="24"/>
      <c r="I418" s="32" t="s">
        <v>74</v>
      </c>
      <c r="J418" s="18"/>
      <c r="K418" s="18"/>
      <c r="L418" s="18"/>
      <c r="M418" s="1"/>
      <c r="N418" s="1"/>
      <c r="O418" s="60">
        <f>O$28</f>
        <v>0</v>
      </c>
    </row>
    <row r="419" spans="1:15" ht="18.75" thickBot="1">
      <c r="A419" s="19" t="s">
        <v>64</v>
      </c>
      <c r="B419" s="25">
        <f>B418/B416</f>
        <v>13</v>
      </c>
      <c r="C419" s="25">
        <f t="shared" ref="C419:G419" si="319">C418/C416</f>
        <v>13</v>
      </c>
      <c r="D419" s="25">
        <f t="shared" si="319"/>
        <v>13</v>
      </c>
      <c r="E419" s="25">
        <f t="shared" si="319"/>
        <v>13</v>
      </c>
      <c r="F419" s="25">
        <f t="shared" si="319"/>
        <v>13</v>
      </c>
      <c r="G419" s="25">
        <f t="shared" si="319"/>
        <v>13</v>
      </c>
      <c r="H419" s="46">
        <f t="shared" ref="H419" si="320">SUM(B419:G419)</f>
        <v>78</v>
      </c>
      <c r="I419" s="31">
        <f>CHIDIST(H419,1)</f>
        <v>1.0304055432977745E-18</v>
      </c>
      <c r="J419" s="18"/>
      <c r="K419" s="18"/>
      <c r="L419" s="18"/>
      <c r="M419" s="1"/>
      <c r="N419" s="1"/>
      <c r="O419" s="60">
        <f>O$29</f>
        <v>0</v>
      </c>
    </row>
    <row r="420" spans="1:15" ht="18">
      <c r="A420" s="53" t="s">
        <v>77</v>
      </c>
      <c r="B420" s="54"/>
      <c r="C420" s="54"/>
      <c r="D420" s="54"/>
      <c r="E420" s="54"/>
      <c r="F420" s="54"/>
      <c r="G420" s="55"/>
      <c r="H420" s="24"/>
      <c r="I420" s="18"/>
      <c r="J420" s="18"/>
      <c r="K420" s="18"/>
      <c r="L420" s="18"/>
      <c r="M420" s="1"/>
      <c r="N420" s="1"/>
      <c r="O420" s="60">
        <f>O$30</f>
        <v>0</v>
      </c>
    </row>
    <row r="421" spans="1:15" ht="18">
      <c r="A421" s="19" t="s">
        <v>72</v>
      </c>
      <c r="B421" s="26" t="s">
        <v>66</v>
      </c>
      <c r="C421" s="26" t="s">
        <v>67</v>
      </c>
      <c r="D421" s="26" t="s">
        <v>68</v>
      </c>
      <c r="E421" s="26" t="s">
        <v>69</v>
      </c>
      <c r="F421" s="26" t="s">
        <v>70</v>
      </c>
      <c r="G421" s="26" t="s">
        <v>71</v>
      </c>
      <c r="H421" s="24"/>
      <c r="I421" s="17"/>
      <c r="J421" s="17"/>
      <c r="K421" s="17"/>
      <c r="L421" s="17"/>
      <c r="M421" s="1"/>
      <c r="N421" s="1"/>
      <c r="O421" s="60">
        <f>O$31</f>
        <v>0</v>
      </c>
    </row>
    <row r="422" spans="1:15" ht="18">
      <c r="A422" s="19" t="s">
        <v>65</v>
      </c>
      <c r="B422" s="25">
        <f>2/74</f>
        <v>2.7027027027027029E-2</v>
      </c>
      <c r="C422" s="25">
        <f t="shared" ref="C422" si="321">2/74</f>
        <v>2.7027027027027029E-2</v>
      </c>
      <c r="D422" s="25">
        <f>4/74</f>
        <v>5.4054054054054057E-2</v>
      </c>
      <c r="E422" s="25">
        <f>6/74</f>
        <v>8.1081081081081086E-2</v>
      </c>
      <c r="F422" s="25">
        <f>14/74</f>
        <v>0.1891891891891892</v>
      </c>
      <c r="G422" s="25">
        <f>46/74</f>
        <v>0.6216216216216216</v>
      </c>
      <c r="H422" s="24">
        <f t="shared" ref="H422:H423" si="322">SUM(B422:G422)</f>
        <v>1</v>
      </c>
      <c r="I422" s="17"/>
      <c r="J422" s="17"/>
      <c r="K422" s="17"/>
      <c r="L422" s="17"/>
      <c r="M422" s="1"/>
      <c r="N422" s="1"/>
      <c r="O422" s="60">
        <f>O$32</f>
        <v>0</v>
      </c>
    </row>
    <row r="423" spans="1:15" ht="18.75" thickBot="1">
      <c r="A423" s="19" t="s">
        <v>73</v>
      </c>
      <c r="B423" s="29">
        <f>IF($M411&lt;1,13,B422*$H424)</f>
        <v>13</v>
      </c>
      <c r="C423" s="29">
        <f t="shared" ref="C423:G423" si="323">IF($M411&lt;1,13,C422*$H424)</f>
        <v>13</v>
      </c>
      <c r="D423" s="29">
        <f t="shared" si="323"/>
        <v>13</v>
      </c>
      <c r="E423" s="29">
        <f t="shared" si="323"/>
        <v>13</v>
      </c>
      <c r="F423" s="29">
        <f t="shared" si="323"/>
        <v>13</v>
      </c>
      <c r="G423" s="29">
        <f t="shared" si="323"/>
        <v>13</v>
      </c>
      <c r="H423" s="24">
        <f t="shared" si="322"/>
        <v>78</v>
      </c>
      <c r="I423" s="17"/>
      <c r="J423" s="17"/>
      <c r="K423" s="17"/>
      <c r="L423" s="17"/>
      <c r="M423" s="1"/>
      <c r="N423" s="1"/>
      <c r="O423" s="60">
        <f>O$33</f>
        <v>0</v>
      </c>
    </row>
    <row r="424" spans="1:15" ht="19.5" thickTop="1" thickBot="1">
      <c r="A424" s="28" t="s">
        <v>60</v>
      </c>
      <c r="B424" s="40">
        <f>B417</f>
        <v>0</v>
      </c>
      <c r="C424" s="41">
        <f t="shared" ref="C424:G424" si="324">C417</f>
        <v>0</v>
      </c>
      <c r="D424" s="41">
        <f t="shared" si="324"/>
        <v>0</v>
      </c>
      <c r="E424" s="41">
        <f t="shared" si="324"/>
        <v>0</v>
      </c>
      <c r="F424" s="41">
        <f t="shared" si="324"/>
        <v>0</v>
      </c>
      <c r="G424" s="42">
        <f t="shared" si="324"/>
        <v>0</v>
      </c>
      <c r="H424" s="18">
        <f>SUM(B424:G424)</f>
        <v>0</v>
      </c>
      <c r="I424" s="17"/>
      <c r="J424" s="17"/>
      <c r="K424" s="17"/>
      <c r="L424" s="17"/>
      <c r="M424" s="1"/>
      <c r="N424" s="1"/>
      <c r="O424" s="60">
        <f>O$34</f>
        <v>0</v>
      </c>
    </row>
    <row r="425" spans="1:15" ht="27" thickTop="1">
      <c r="A425" s="19" t="s">
        <v>63</v>
      </c>
      <c r="B425" s="30">
        <f>(B424-B423)*(B424-B423)</f>
        <v>169</v>
      </c>
      <c r="C425" s="30">
        <f t="shared" ref="C425:G425" si="325">(C424-C423)*(C424-C423)</f>
        <v>169</v>
      </c>
      <c r="D425" s="30">
        <f t="shared" si="325"/>
        <v>169</v>
      </c>
      <c r="E425" s="30">
        <f t="shared" si="325"/>
        <v>169</v>
      </c>
      <c r="F425" s="30">
        <f t="shared" si="325"/>
        <v>169</v>
      </c>
      <c r="G425" s="30">
        <f t="shared" si="325"/>
        <v>169</v>
      </c>
      <c r="H425" s="24"/>
      <c r="I425" s="32" t="s">
        <v>74</v>
      </c>
      <c r="J425" s="17"/>
      <c r="K425" s="17"/>
      <c r="L425" s="17"/>
      <c r="M425" s="1"/>
      <c r="N425" s="1"/>
      <c r="O425" s="60">
        <f>O$35</f>
        <v>0</v>
      </c>
    </row>
    <row r="426" spans="1:15" ht="18.75" thickBot="1">
      <c r="A426" s="19" t="s">
        <v>64</v>
      </c>
      <c r="B426" s="25">
        <f>B425/B423</f>
        <v>13</v>
      </c>
      <c r="C426" s="25">
        <f t="shared" ref="C426:G426" si="326">C425/C423</f>
        <v>13</v>
      </c>
      <c r="D426" s="25">
        <f t="shared" si="326"/>
        <v>13</v>
      </c>
      <c r="E426" s="25">
        <f t="shared" si="326"/>
        <v>13</v>
      </c>
      <c r="F426" s="25">
        <f t="shared" si="326"/>
        <v>13</v>
      </c>
      <c r="G426" s="25">
        <f t="shared" si="326"/>
        <v>13</v>
      </c>
      <c r="H426" s="46">
        <f t="shared" ref="H426" si="327">SUM(B426:G426)</f>
        <v>78</v>
      </c>
      <c r="I426" s="31">
        <f>CHIDIST(H426,1)</f>
        <v>1.0304055432977745E-18</v>
      </c>
      <c r="J426" s="17"/>
      <c r="K426" s="17"/>
      <c r="L426" s="17"/>
      <c r="M426" s="1"/>
      <c r="N426" s="1"/>
      <c r="O426" s="60">
        <f>O$36</f>
        <v>0</v>
      </c>
    </row>
    <row r="427" spans="1:15" ht="18.75" thickBot="1">
      <c r="A427" s="1"/>
      <c r="B427" s="33"/>
      <c r="C427" s="33"/>
      <c r="D427" s="33"/>
      <c r="E427" s="33"/>
      <c r="F427" s="33"/>
      <c r="G427" s="33"/>
      <c r="H427" s="17"/>
      <c r="I427" s="17"/>
      <c r="J427" s="17"/>
      <c r="K427" s="17"/>
      <c r="L427" s="17"/>
      <c r="M427" s="1"/>
      <c r="N427" s="1"/>
      <c r="O427" s="60">
        <f>O$37</f>
        <v>0</v>
      </c>
    </row>
    <row r="428" spans="1:15" ht="18">
      <c r="A428" s="1" t="s">
        <v>75</v>
      </c>
      <c r="B428" s="34">
        <v>0</v>
      </c>
      <c r="C428" s="35">
        <v>0.1</v>
      </c>
      <c r="D428" s="35">
        <v>0.5</v>
      </c>
      <c r="E428" s="35">
        <v>1</v>
      </c>
      <c r="F428" s="35">
        <v>2.5</v>
      </c>
      <c r="G428" s="36">
        <v>5</v>
      </c>
      <c r="H428" s="17"/>
      <c r="I428" s="17"/>
      <c r="J428" s="17"/>
      <c r="K428" s="17"/>
      <c r="L428" s="17"/>
      <c r="M428" s="1"/>
      <c r="N428" s="1"/>
      <c r="O428" s="60">
        <f>O$38</f>
        <v>0</v>
      </c>
    </row>
    <row r="429" spans="1:15" ht="18.75" thickBot="1">
      <c r="A429" s="1" t="s">
        <v>76</v>
      </c>
      <c r="B429" s="37">
        <f>CHIDIST(B428,1)</f>
        <v>1</v>
      </c>
      <c r="C429" s="38">
        <f t="shared" ref="C429:G429" si="328">CHIDIST(C428,1)</f>
        <v>0.75182963429462546</v>
      </c>
      <c r="D429" s="38">
        <f t="shared" si="328"/>
        <v>0.4795001239653619</v>
      </c>
      <c r="E429" s="38">
        <f t="shared" si="328"/>
        <v>0.31731081309762943</v>
      </c>
      <c r="F429" s="38">
        <f t="shared" si="328"/>
        <v>0.11384633491240598</v>
      </c>
      <c r="G429" s="39">
        <f t="shared" si="328"/>
        <v>2.5347320288920873E-2</v>
      </c>
      <c r="H429" s="17"/>
      <c r="I429" s="17"/>
      <c r="J429" s="17"/>
      <c r="K429" s="17"/>
      <c r="L429" s="17"/>
      <c r="M429" s="1"/>
      <c r="N429" s="1"/>
      <c r="O429" s="60">
        <f>O$39</f>
        <v>0</v>
      </c>
    </row>
    <row r="430" spans="1:15" ht="18">
      <c r="A430" s="1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"/>
      <c r="N430" s="1"/>
      <c r="O430" s="60">
        <f>O$40</f>
        <v>0</v>
      </c>
    </row>
    <row r="431" spans="1:15" ht="18">
      <c r="A431" s="47"/>
      <c r="B431" s="48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"/>
      <c r="N431" s="1"/>
      <c r="O431" s="60">
        <f>O$41</f>
        <v>0</v>
      </c>
    </row>
    <row r="432" spans="1:15" ht="18">
      <c r="A432" s="14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"/>
      <c r="N432" s="1"/>
      <c r="O432" s="60">
        <f>O$42</f>
        <v>0</v>
      </c>
    </row>
    <row r="433" spans="1:15" ht="18">
      <c r="A433" s="14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"/>
      <c r="N433" s="1"/>
      <c r="O433" s="60">
        <f>O$43</f>
        <v>0</v>
      </c>
    </row>
    <row r="434" spans="1:15" ht="1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5" ht="19.5" thickBot="1">
      <c r="A435" s="7" t="str">
        <f>'Название и список группы'!A18</f>
        <v>Семашко</v>
      </c>
      <c r="B435" s="56" t="str">
        <f>'Название и список группы'!B18</f>
        <v>Юлия Алексеевна</v>
      </c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1"/>
      <c r="O435" s="60" t="str">
        <f>O$19</f>
        <v>Заполните только желтые поля!!!</v>
      </c>
    </row>
    <row r="436" spans="1:15" ht="18.75" thickTop="1">
      <c r="A436" s="19" t="s">
        <v>58</v>
      </c>
      <c r="B436" s="20">
        <v>1</v>
      </c>
      <c r="C436" s="20">
        <v>2</v>
      </c>
      <c r="D436" s="21">
        <v>3</v>
      </c>
      <c r="E436" s="21">
        <v>4</v>
      </c>
      <c r="F436" s="21">
        <v>5</v>
      </c>
      <c r="G436" s="21">
        <v>6</v>
      </c>
      <c r="H436" s="21">
        <v>7</v>
      </c>
      <c r="I436" s="21">
        <v>8</v>
      </c>
      <c r="J436" s="21">
        <v>9</v>
      </c>
      <c r="K436" s="21">
        <v>10</v>
      </c>
      <c r="L436" s="24"/>
      <c r="M436" s="58" t="s">
        <v>1</v>
      </c>
      <c r="N436" s="1"/>
      <c r="O436" s="61" t="str">
        <f>O$20</f>
        <v>10 серий по &lt;7 бросков монеты</v>
      </c>
    </row>
    <row r="437" spans="1:15" ht="18.75" thickBot="1">
      <c r="A437" s="19" t="s">
        <v>0</v>
      </c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18"/>
      <c r="M437" s="59">
        <f>IF(H443=10,1,10^(-5))</f>
        <v>1.0000000000000001E-5</v>
      </c>
      <c r="N437" s="1"/>
      <c r="O437" s="65" t="str">
        <f>O$21</f>
        <v>Серия завершается, если выпал "орел" или,</v>
      </c>
    </row>
    <row r="438" spans="1:15" ht="18.75" thickTop="1">
      <c r="A438" s="19" t="s">
        <v>57</v>
      </c>
      <c r="B438" s="16">
        <f>IF(B437=0,0,60/B437)</f>
        <v>0</v>
      </c>
      <c r="C438" s="16">
        <f t="shared" ref="C438:K438" si="329">IF(C437=0,0,60/C437)</f>
        <v>0</v>
      </c>
      <c r="D438" s="16">
        <f t="shared" si="329"/>
        <v>0</v>
      </c>
      <c r="E438" s="16">
        <f t="shared" si="329"/>
        <v>0</v>
      </c>
      <c r="F438" s="16">
        <f t="shared" si="329"/>
        <v>0</v>
      </c>
      <c r="G438" s="16">
        <f t="shared" si="329"/>
        <v>0</v>
      </c>
      <c r="H438" s="16">
        <f t="shared" si="329"/>
        <v>0</v>
      </c>
      <c r="I438" s="16">
        <f t="shared" si="329"/>
        <v>0</v>
      </c>
      <c r="J438" s="16">
        <f t="shared" si="329"/>
        <v>0</v>
      </c>
      <c r="K438" s="16">
        <f t="shared" si="329"/>
        <v>0</v>
      </c>
      <c r="L438" s="24"/>
      <c r="M438" s="1"/>
      <c r="N438" s="1"/>
      <c r="O438" s="65" t="str">
        <f>O$22</f>
        <v>если выпали только решки, после 6-го броска.</v>
      </c>
    </row>
    <row r="439" spans="1:15" ht="18">
      <c r="A439" s="49" t="s">
        <v>78</v>
      </c>
      <c r="B439" s="50">
        <f>IF(SUM(B437:L437)&gt;0,1,10^(-5))</f>
        <v>1.0000000000000001E-5</v>
      </c>
      <c r="C439" s="22"/>
      <c r="D439" s="22"/>
      <c r="E439" s="22"/>
      <c r="F439" s="22"/>
      <c r="G439" s="22"/>
      <c r="H439" s="23"/>
      <c r="I439" s="23"/>
      <c r="J439" s="23"/>
      <c r="K439" s="23"/>
      <c r="L439" s="18"/>
      <c r="M439" s="1"/>
      <c r="N439" s="1"/>
      <c r="O439" s="60" t="str">
        <f>O$23</f>
        <v>K - кол-во бросков серии.</v>
      </c>
    </row>
    <row r="440" spans="1:15" ht="18">
      <c r="A440" s="19" t="s">
        <v>59</v>
      </c>
      <c r="B440" s="16">
        <v>10</v>
      </c>
      <c r="C440" s="16">
        <v>12</v>
      </c>
      <c r="D440" s="16">
        <v>15</v>
      </c>
      <c r="E440" s="16">
        <v>20</v>
      </c>
      <c r="F440" s="16">
        <v>30</v>
      </c>
      <c r="G440" s="16">
        <v>60</v>
      </c>
      <c r="H440" s="24"/>
      <c r="I440" s="18"/>
      <c r="J440" s="18"/>
      <c r="K440" s="18"/>
      <c r="L440" s="18"/>
      <c r="M440" s="1"/>
      <c r="N440" s="1"/>
      <c r="O440" s="60" t="str">
        <f>O$24</f>
        <v>X=60/K</v>
      </c>
    </row>
    <row r="441" spans="1:15" ht="18">
      <c r="A441" s="19" t="s">
        <v>62</v>
      </c>
      <c r="B441" s="25">
        <f>1/32</f>
        <v>3.125E-2</v>
      </c>
      <c r="C441" s="25">
        <f>1/32</f>
        <v>3.125E-2</v>
      </c>
      <c r="D441" s="25">
        <f>1/16</f>
        <v>6.25E-2</v>
      </c>
      <c r="E441" s="25">
        <f>1/8</f>
        <v>0.125</v>
      </c>
      <c r="F441" s="25">
        <f>1/4</f>
        <v>0.25</v>
      </c>
      <c r="G441" s="25">
        <f>1/2</f>
        <v>0.5</v>
      </c>
      <c r="H441" s="24">
        <f t="shared" ref="H441" si="330">SUM(B441:G441)</f>
        <v>1</v>
      </c>
      <c r="I441" s="18"/>
      <c r="J441" s="18"/>
      <c r="K441" s="18"/>
      <c r="L441" s="18"/>
      <c r="M441" s="1"/>
      <c r="N441" s="1"/>
      <c r="O441" s="60">
        <f>O$25</f>
        <v>0</v>
      </c>
    </row>
    <row r="442" spans="1:15" ht="18.75" thickBot="1">
      <c r="A442" s="19" t="s">
        <v>61</v>
      </c>
      <c r="B442" s="29">
        <f>IF($M437&lt;1,13,B441*$H443)</f>
        <v>13</v>
      </c>
      <c r="C442" s="29">
        <f t="shared" ref="C442:G442" si="331">IF($M437&lt;1,13,C441*$H443)</f>
        <v>13</v>
      </c>
      <c r="D442" s="29">
        <f t="shared" si="331"/>
        <v>13</v>
      </c>
      <c r="E442" s="29">
        <f t="shared" si="331"/>
        <v>13</v>
      </c>
      <c r="F442" s="29">
        <f t="shared" si="331"/>
        <v>13</v>
      </c>
      <c r="G442" s="29">
        <f t="shared" si="331"/>
        <v>13</v>
      </c>
      <c r="H442" s="24">
        <f>SUM(B442:G442)</f>
        <v>78</v>
      </c>
      <c r="I442" s="18"/>
      <c r="J442" s="18"/>
      <c r="K442" s="18"/>
      <c r="L442" s="18"/>
      <c r="M442" s="1"/>
      <c r="N442" s="1"/>
      <c r="O442" s="60">
        <f>O$26</f>
        <v>0</v>
      </c>
    </row>
    <row r="443" spans="1:15" ht="19.5" thickTop="1" thickBot="1">
      <c r="A443" s="28" t="s">
        <v>60</v>
      </c>
      <c r="B443" s="43"/>
      <c r="C443" s="44"/>
      <c r="D443" s="44"/>
      <c r="E443" s="44"/>
      <c r="F443" s="44"/>
      <c r="G443" s="45"/>
      <c r="H443" s="18">
        <f>SUM(B443:G443)</f>
        <v>0</v>
      </c>
      <c r="I443" s="18"/>
      <c r="J443" s="18"/>
      <c r="K443" s="18"/>
      <c r="L443" s="18"/>
      <c r="M443" s="1"/>
      <c r="N443" s="1"/>
      <c r="O443" s="60">
        <f>O$27</f>
        <v>0</v>
      </c>
    </row>
    <row r="444" spans="1:15" ht="27" thickTop="1">
      <c r="A444" s="19" t="s">
        <v>63</v>
      </c>
      <c r="B444" s="30">
        <f>(B443-B442)*(B443-B442)</f>
        <v>169</v>
      </c>
      <c r="C444" s="30">
        <f t="shared" ref="C444:G444" si="332">(C443-C442)*(C443-C442)</f>
        <v>169</v>
      </c>
      <c r="D444" s="30">
        <f t="shared" si="332"/>
        <v>169</v>
      </c>
      <c r="E444" s="30">
        <f t="shared" si="332"/>
        <v>169</v>
      </c>
      <c r="F444" s="30">
        <f t="shared" si="332"/>
        <v>169</v>
      </c>
      <c r="G444" s="30">
        <f t="shared" si="332"/>
        <v>169</v>
      </c>
      <c r="H444" s="24"/>
      <c r="I444" s="32" t="s">
        <v>74</v>
      </c>
      <c r="J444" s="18"/>
      <c r="K444" s="18"/>
      <c r="L444" s="18"/>
      <c r="M444" s="1"/>
      <c r="N444" s="1"/>
      <c r="O444" s="60">
        <f>O$28</f>
        <v>0</v>
      </c>
    </row>
    <row r="445" spans="1:15" ht="18.75" thickBot="1">
      <c r="A445" s="19" t="s">
        <v>64</v>
      </c>
      <c r="B445" s="25">
        <f>B444/B442</f>
        <v>13</v>
      </c>
      <c r="C445" s="25">
        <f t="shared" ref="C445:G445" si="333">C444/C442</f>
        <v>13</v>
      </c>
      <c r="D445" s="25">
        <f t="shared" si="333"/>
        <v>13</v>
      </c>
      <c r="E445" s="25">
        <f t="shared" si="333"/>
        <v>13</v>
      </c>
      <c r="F445" s="25">
        <f t="shared" si="333"/>
        <v>13</v>
      </c>
      <c r="G445" s="25">
        <f t="shared" si="333"/>
        <v>13</v>
      </c>
      <c r="H445" s="46">
        <f t="shared" ref="H445" si="334">SUM(B445:G445)</f>
        <v>78</v>
      </c>
      <c r="I445" s="31">
        <f>CHIDIST(H445,1)</f>
        <v>1.0304055432977745E-18</v>
      </c>
      <c r="J445" s="18"/>
      <c r="K445" s="18"/>
      <c r="L445" s="18"/>
      <c r="M445" s="1"/>
      <c r="N445" s="1"/>
      <c r="O445" s="60">
        <f>O$29</f>
        <v>0</v>
      </c>
    </row>
    <row r="446" spans="1:15" ht="18">
      <c r="A446" s="53" t="s">
        <v>77</v>
      </c>
      <c r="B446" s="54"/>
      <c r="C446" s="54"/>
      <c r="D446" s="54"/>
      <c r="E446" s="54"/>
      <c r="F446" s="54"/>
      <c r="G446" s="55"/>
      <c r="H446" s="24"/>
      <c r="I446" s="18"/>
      <c r="J446" s="18"/>
      <c r="K446" s="18"/>
      <c r="L446" s="18"/>
      <c r="M446" s="1"/>
      <c r="N446" s="1"/>
      <c r="O446" s="60">
        <f>O$30</f>
        <v>0</v>
      </c>
    </row>
    <row r="447" spans="1:15" ht="18">
      <c r="A447" s="19" t="s">
        <v>72</v>
      </c>
      <c r="B447" s="26" t="s">
        <v>66</v>
      </c>
      <c r="C447" s="26" t="s">
        <v>67</v>
      </c>
      <c r="D447" s="26" t="s">
        <v>68</v>
      </c>
      <c r="E447" s="26" t="s">
        <v>69</v>
      </c>
      <c r="F447" s="26" t="s">
        <v>70</v>
      </c>
      <c r="G447" s="26" t="s">
        <v>71</v>
      </c>
      <c r="H447" s="24"/>
      <c r="I447" s="17"/>
      <c r="J447" s="17"/>
      <c r="K447" s="17"/>
      <c r="L447" s="17"/>
      <c r="M447" s="1"/>
      <c r="N447" s="1"/>
      <c r="O447" s="60">
        <f>O$31</f>
        <v>0</v>
      </c>
    </row>
    <row r="448" spans="1:15" ht="18">
      <c r="A448" s="19" t="s">
        <v>65</v>
      </c>
      <c r="B448" s="25">
        <f>2/74</f>
        <v>2.7027027027027029E-2</v>
      </c>
      <c r="C448" s="25">
        <f t="shared" ref="C448" si="335">2/74</f>
        <v>2.7027027027027029E-2</v>
      </c>
      <c r="D448" s="25">
        <f>4/74</f>
        <v>5.4054054054054057E-2</v>
      </c>
      <c r="E448" s="25">
        <f>6/74</f>
        <v>8.1081081081081086E-2</v>
      </c>
      <c r="F448" s="25">
        <f>14/74</f>
        <v>0.1891891891891892</v>
      </c>
      <c r="G448" s="25">
        <f>46/74</f>
        <v>0.6216216216216216</v>
      </c>
      <c r="H448" s="24">
        <f t="shared" ref="H448:H449" si="336">SUM(B448:G448)</f>
        <v>1</v>
      </c>
      <c r="I448" s="17"/>
      <c r="J448" s="17"/>
      <c r="K448" s="17"/>
      <c r="L448" s="17"/>
      <c r="M448" s="1"/>
      <c r="N448" s="1"/>
      <c r="O448" s="60">
        <f>O$32</f>
        <v>0</v>
      </c>
    </row>
    <row r="449" spans="1:15" ht="18.75" thickBot="1">
      <c r="A449" s="19" t="s">
        <v>73</v>
      </c>
      <c r="B449" s="29">
        <f>IF($M437&lt;1,13,B448*$H450)</f>
        <v>13</v>
      </c>
      <c r="C449" s="29">
        <f t="shared" ref="C449:G449" si="337">IF($M437&lt;1,13,C448*$H450)</f>
        <v>13</v>
      </c>
      <c r="D449" s="29">
        <f t="shared" si="337"/>
        <v>13</v>
      </c>
      <c r="E449" s="29">
        <f t="shared" si="337"/>
        <v>13</v>
      </c>
      <c r="F449" s="29">
        <f t="shared" si="337"/>
        <v>13</v>
      </c>
      <c r="G449" s="29">
        <f t="shared" si="337"/>
        <v>13</v>
      </c>
      <c r="H449" s="24">
        <f t="shared" si="336"/>
        <v>78</v>
      </c>
      <c r="I449" s="17"/>
      <c r="J449" s="17"/>
      <c r="K449" s="17"/>
      <c r="L449" s="17"/>
      <c r="M449" s="1"/>
      <c r="N449" s="1"/>
      <c r="O449" s="60">
        <f>O$33</f>
        <v>0</v>
      </c>
    </row>
    <row r="450" spans="1:15" ht="19.5" thickTop="1" thickBot="1">
      <c r="A450" s="28" t="s">
        <v>60</v>
      </c>
      <c r="B450" s="40">
        <f>B443</f>
        <v>0</v>
      </c>
      <c r="C450" s="41">
        <f t="shared" ref="C450:G450" si="338">C443</f>
        <v>0</v>
      </c>
      <c r="D450" s="41">
        <f t="shared" si="338"/>
        <v>0</v>
      </c>
      <c r="E450" s="41">
        <f t="shared" si="338"/>
        <v>0</v>
      </c>
      <c r="F450" s="41">
        <f t="shared" si="338"/>
        <v>0</v>
      </c>
      <c r="G450" s="42">
        <f t="shared" si="338"/>
        <v>0</v>
      </c>
      <c r="H450" s="18">
        <f>SUM(B450:G450)</f>
        <v>0</v>
      </c>
      <c r="I450" s="17"/>
      <c r="J450" s="17"/>
      <c r="K450" s="17"/>
      <c r="L450" s="17"/>
      <c r="M450" s="1"/>
      <c r="N450" s="1"/>
      <c r="O450" s="60">
        <f>O$34</f>
        <v>0</v>
      </c>
    </row>
    <row r="451" spans="1:15" ht="27" thickTop="1">
      <c r="A451" s="19" t="s">
        <v>63</v>
      </c>
      <c r="B451" s="30">
        <f>(B450-B449)*(B450-B449)</f>
        <v>169</v>
      </c>
      <c r="C451" s="30">
        <f t="shared" ref="C451:G451" si="339">(C450-C449)*(C450-C449)</f>
        <v>169</v>
      </c>
      <c r="D451" s="30">
        <f t="shared" si="339"/>
        <v>169</v>
      </c>
      <c r="E451" s="30">
        <f t="shared" si="339"/>
        <v>169</v>
      </c>
      <c r="F451" s="30">
        <f t="shared" si="339"/>
        <v>169</v>
      </c>
      <c r="G451" s="30">
        <f t="shared" si="339"/>
        <v>169</v>
      </c>
      <c r="H451" s="24"/>
      <c r="I451" s="32" t="s">
        <v>74</v>
      </c>
      <c r="J451" s="17"/>
      <c r="K451" s="17"/>
      <c r="L451" s="17"/>
      <c r="M451" s="1"/>
      <c r="N451" s="1"/>
      <c r="O451" s="60">
        <f>O$35</f>
        <v>0</v>
      </c>
    </row>
    <row r="452" spans="1:15" ht="18.75" thickBot="1">
      <c r="A452" s="19" t="s">
        <v>64</v>
      </c>
      <c r="B452" s="25">
        <f>B451/B449</f>
        <v>13</v>
      </c>
      <c r="C452" s="25">
        <f t="shared" ref="C452:G452" si="340">C451/C449</f>
        <v>13</v>
      </c>
      <c r="D452" s="25">
        <f t="shared" si="340"/>
        <v>13</v>
      </c>
      <c r="E452" s="25">
        <f t="shared" si="340"/>
        <v>13</v>
      </c>
      <c r="F452" s="25">
        <f t="shared" si="340"/>
        <v>13</v>
      </c>
      <c r="G452" s="25">
        <f t="shared" si="340"/>
        <v>13</v>
      </c>
      <c r="H452" s="46">
        <f t="shared" ref="H452" si="341">SUM(B452:G452)</f>
        <v>78</v>
      </c>
      <c r="I452" s="31">
        <f>CHIDIST(H452,1)</f>
        <v>1.0304055432977745E-18</v>
      </c>
      <c r="J452" s="17"/>
      <c r="K452" s="17"/>
      <c r="L452" s="17"/>
      <c r="M452" s="1"/>
      <c r="N452" s="1"/>
      <c r="O452" s="60">
        <f>O$36</f>
        <v>0</v>
      </c>
    </row>
    <row r="453" spans="1:15" ht="18.75" thickBot="1">
      <c r="A453" s="1"/>
      <c r="B453" s="33"/>
      <c r="C453" s="33"/>
      <c r="D453" s="33"/>
      <c r="E453" s="33"/>
      <c r="F453" s="33"/>
      <c r="G453" s="33"/>
      <c r="H453" s="17"/>
      <c r="I453" s="17"/>
      <c r="J453" s="17"/>
      <c r="K453" s="17"/>
      <c r="L453" s="17"/>
      <c r="M453" s="1"/>
      <c r="N453" s="1"/>
      <c r="O453" s="60">
        <f>O$37</f>
        <v>0</v>
      </c>
    </row>
    <row r="454" spans="1:15" ht="18">
      <c r="A454" s="1" t="s">
        <v>75</v>
      </c>
      <c r="B454" s="34">
        <v>0</v>
      </c>
      <c r="C454" s="35">
        <v>0.1</v>
      </c>
      <c r="D454" s="35">
        <v>0.5</v>
      </c>
      <c r="E454" s="35">
        <v>1</v>
      </c>
      <c r="F454" s="35">
        <v>2.5</v>
      </c>
      <c r="G454" s="36">
        <v>5</v>
      </c>
      <c r="H454" s="17"/>
      <c r="I454" s="17"/>
      <c r="J454" s="17"/>
      <c r="K454" s="17"/>
      <c r="L454" s="17"/>
      <c r="M454" s="1"/>
      <c r="N454" s="1"/>
      <c r="O454" s="60">
        <f>O$38</f>
        <v>0</v>
      </c>
    </row>
    <row r="455" spans="1:15" ht="18.75" thickBot="1">
      <c r="A455" s="1" t="s">
        <v>76</v>
      </c>
      <c r="B455" s="37">
        <f>CHIDIST(B454,1)</f>
        <v>1</v>
      </c>
      <c r="C455" s="38">
        <f t="shared" ref="C455:G455" si="342">CHIDIST(C454,1)</f>
        <v>0.75182963429462546</v>
      </c>
      <c r="D455" s="38">
        <f t="shared" si="342"/>
        <v>0.4795001239653619</v>
      </c>
      <c r="E455" s="38">
        <f t="shared" si="342"/>
        <v>0.31731081309762943</v>
      </c>
      <c r="F455" s="38">
        <f t="shared" si="342"/>
        <v>0.11384633491240598</v>
      </c>
      <c r="G455" s="39">
        <f t="shared" si="342"/>
        <v>2.5347320288920873E-2</v>
      </c>
      <c r="H455" s="17"/>
      <c r="I455" s="17"/>
      <c r="J455" s="17"/>
      <c r="K455" s="17"/>
      <c r="L455" s="17"/>
      <c r="M455" s="1"/>
      <c r="N455" s="1"/>
      <c r="O455" s="60">
        <f>O$39</f>
        <v>0</v>
      </c>
    </row>
    <row r="456" spans="1:15" ht="18">
      <c r="A456" s="1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"/>
      <c r="N456" s="1"/>
      <c r="O456" s="60">
        <f>O$40</f>
        <v>0</v>
      </c>
    </row>
    <row r="457" spans="1:15" ht="18">
      <c r="A457" s="47"/>
      <c r="B457" s="48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"/>
      <c r="N457" s="1"/>
      <c r="O457" s="60">
        <f>O$41</f>
        <v>0</v>
      </c>
    </row>
    <row r="458" spans="1:15" ht="18">
      <c r="A458" s="14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"/>
      <c r="N458" s="1"/>
      <c r="O458" s="60">
        <f>O$42</f>
        <v>0</v>
      </c>
    </row>
    <row r="459" spans="1:15" ht="18">
      <c r="A459" s="14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"/>
      <c r="N459" s="1"/>
      <c r="O459" s="60">
        <f>O$43</f>
        <v>0</v>
      </c>
    </row>
    <row r="460" spans="1:15" ht="1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5" ht="19.5" thickBot="1">
      <c r="A461" s="7" t="str">
        <f>'Название и список группы'!A19</f>
        <v>Соколов</v>
      </c>
      <c r="B461" s="56" t="str">
        <f>'Название и список группы'!B19</f>
        <v>Павел Дмитриевич</v>
      </c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1"/>
      <c r="O461" s="60" t="str">
        <f>O$19</f>
        <v>Заполните только желтые поля!!!</v>
      </c>
    </row>
    <row r="462" spans="1:15" ht="18.75" thickTop="1">
      <c r="A462" s="19" t="s">
        <v>58</v>
      </c>
      <c r="B462" s="20">
        <v>1</v>
      </c>
      <c r="C462" s="20">
        <v>2</v>
      </c>
      <c r="D462" s="21">
        <v>3</v>
      </c>
      <c r="E462" s="21">
        <v>4</v>
      </c>
      <c r="F462" s="21">
        <v>5</v>
      </c>
      <c r="G462" s="21">
        <v>6</v>
      </c>
      <c r="H462" s="21">
        <v>7</v>
      </c>
      <c r="I462" s="21">
        <v>8</v>
      </c>
      <c r="J462" s="21">
        <v>9</v>
      </c>
      <c r="K462" s="21">
        <v>10</v>
      </c>
      <c r="L462" s="24"/>
      <c r="M462" s="58" t="s">
        <v>1</v>
      </c>
      <c r="N462" s="1"/>
      <c r="O462" s="61" t="str">
        <f>O$20</f>
        <v>10 серий по &lt;7 бросков монеты</v>
      </c>
    </row>
    <row r="463" spans="1:15" ht="18.75" thickBot="1">
      <c r="A463" s="19" t="s">
        <v>0</v>
      </c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18"/>
      <c r="M463" s="59">
        <f>IF(H469=10,1,10^(-5))</f>
        <v>1.0000000000000001E-5</v>
      </c>
      <c r="N463" s="1"/>
      <c r="O463" s="65" t="str">
        <f>O$21</f>
        <v>Серия завершается, если выпал "орел" или,</v>
      </c>
    </row>
    <row r="464" spans="1:15" ht="18.75" thickTop="1">
      <c r="A464" s="19" t="s">
        <v>57</v>
      </c>
      <c r="B464" s="16">
        <f>IF(B463=0,0,60/B463)</f>
        <v>0</v>
      </c>
      <c r="C464" s="16">
        <f t="shared" ref="C464:K464" si="343">IF(C463=0,0,60/C463)</f>
        <v>0</v>
      </c>
      <c r="D464" s="16">
        <f t="shared" si="343"/>
        <v>0</v>
      </c>
      <c r="E464" s="16">
        <f t="shared" si="343"/>
        <v>0</v>
      </c>
      <c r="F464" s="16">
        <f t="shared" si="343"/>
        <v>0</v>
      </c>
      <c r="G464" s="16">
        <f t="shared" si="343"/>
        <v>0</v>
      </c>
      <c r="H464" s="16">
        <f t="shared" si="343"/>
        <v>0</v>
      </c>
      <c r="I464" s="16">
        <f t="shared" si="343"/>
        <v>0</v>
      </c>
      <c r="J464" s="16">
        <f t="shared" si="343"/>
        <v>0</v>
      </c>
      <c r="K464" s="16">
        <f t="shared" si="343"/>
        <v>0</v>
      </c>
      <c r="L464" s="24"/>
      <c r="M464" s="1"/>
      <c r="N464" s="1"/>
      <c r="O464" s="65" t="str">
        <f>O$22</f>
        <v>если выпали только решки, после 6-го броска.</v>
      </c>
    </row>
    <row r="465" spans="1:15" ht="18">
      <c r="A465" s="49" t="s">
        <v>78</v>
      </c>
      <c r="B465" s="50">
        <f>IF(SUM(B463:L463)&gt;0,1,10^(-5))</f>
        <v>1.0000000000000001E-5</v>
      </c>
      <c r="C465" s="22"/>
      <c r="D465" s="22"/>
      <c r="E465" s="22"/>
      <c r="F465" s="22"/>
      <c r="G465" s="22"/>
      <c r="H465" s="23"/>
      <c r="I465" s="23"/>
      <c r="J465" s="23"/>
      <c r="K465" s="23"/>
      <c r="L465" s="18"/>
      <c r="M465" s="1"/>
      <c r="N465" s="1"/>
      <c r="O465" s="60" t="str">
        <f>O$23</f>
        <v>K - кол-во бросков серии.</v>
      </c>
    </row>
    <row r="466" spans="1:15" ht="18">
      <c r="A466" s="19" t="s">
        <v>59</v>
      </c>
      <c r="B466" s="16">
        <v>10</v>
      </c>
      <c r="C466" s="16">
        <v>12</v>
      </c>
      <c r="D466" s="16">
        <v>15</v>
      </c>
      <c r="E466" s="16">
        <v>20</v>
      </c>
      <c r="F466" s="16">
        <v>30</v>
      </c>
      <c r="G466" s="16">
        <v>60</v>
      </c>
      <c r="H466" s="24"/>
      <c r="I466" s="18"/>
      <c r="J466" s="18"/>
      <c r="K466" s="18"/>
      <c r="L466" s="18"/>
      <c r="M466" s="1"/>
      <c r="N466" s="1"/>
      <c r="O466" s="60" t="str">
        <f>O$24</f>
        <v>X=60/K</v>
      </c>
    </row>
    <row r="467" spans="1:15" ht="18">
      <c r="A467" s="19" t="s">
        <v>62</v>
      </c>
      <c r="B467" s="25">
        <f>1/32</f>
        <v>3.125E-2</v>
      </c>
      <c r="C467" s="25">
        <f>1/32</f>
        <v>3.125E-2</v>
      </c>
      <c r="D467" s="25">
        <f>1/16</f>
        <v>6.25E-2</v>
      </c>
      <c r="E467" s="25">
        <f>1/8</f>
        <v>0.125</v>
      </c>
      <c r="F467" s="25">
        <f>1/4</f>
        <v>0.25</v>
      </c>
      <c r="G467" s="25">
        <f>1/2</f>
        <v>0.5</v>
      </c>
      <c r="H467" s="24">
        <f t="shared" ref="H467" si="344">SUM(B467:G467)</f>
        <v>1</v>
      </c>
      <c r="I467" s="18"/>
      <c r="J467" s="18"/>
      <c r="K467" s="18"/>
      <c r="L467" s="18"/>
      <c r="M467" s="1"/>
      <c r="N467" s="1"/>
      <c r="O467" s="60">
        <f>O$25</f>
        <v>0</v>
      </c>
    </row>
    <row r="468" spans="1:15" ht="18.75" thickBot="1">
      <c r="A468" s="19" t="s">
        <v>61</v>
      </c>
      <c r="B468" s="29">
        <f>IF($M463&lt;1,13,B467*$H469)</f>
        <v>13</v>
      </c>
      <c r="C468" s="29">
        <f t="shared" ref="C468:G468" si="345">IF($M463&lt;1,13,C467*$H469)</f>
        <v>13</v>
      </c>
      <c r="D468" s="29">
        <f t="shared" si="345"/>
        <v>13</v>
      </c>
      <c r="E468" s="29">
        <f t="shared" si="345"/>
        <v>13</v>
      </c>
      <c r="F468" s="29">
        <f t="shared" si="345"/>
        <v>13</v>
      </c>
      <c r="G468" s="29">
        <f t="shared" si="345"/>
        <v>13</v>
      </c>
      <c r="H468" s="24">
        <f>SUM(B468:G468)</f>
        <v>78</v>
      </c>
      <c r="I468" s="18"/>
      <c r="J468" s="18"/>
      <c r="K468" s="18"/>
      <c r="L468" s="18"/>
      <c r="M468" s="1"/>
      <c r="N468" s="1"/>
      <c r="O468" s="60">
        <f>O$26</f>
        <v>0</v>
      </c>
    </row>
    <row r="469" spans="1:15" ht="19.5" thickTop="1" thickBot="1">
      <c r="A469" s="28" t="s">
        <v>60</v>
      </c>
      <c r="B469" s="43"/>
      <c r="C469" s="44"/>
      <c r="D469" s="44"/>
      <c r="E469" s="44"/>
      <c r="F469" s="44"/>
      <c r="G469" s="45"/>
      <c r="H469" s="18">
        <f>SUM(B469:G469)</f>
        <v>0</v>
      </c>
      <c r="I469" s="18"/>
      <c r="J469" s="18"/>
      <c r="K469" s="18"/>
      <c r="L469" s="18"/>
      <c r="M469" s="1"/>
      <c r="N469" s="1"/>
      <c r="O469" s="60">
        <f>O$27</f>
        <v>0</v>
      </c>
    </row>
    <row r="470" spans="1:15" ht="27" thickTop="1">
      <c r="A470" s="19" t="s">
        <v>63</v>
      </c>
      <c r="B470" s="30">
        <f>(B469-B468)*(B469-B468)</f>
        <v>169</v>
      </c>
      <c r="C470" s="30">
        <f t="shared" ref="C470:G470" si="346">(C469-C468)*(C469-C468)</f>
        <v>169</v>
      </c>
      <c r="D470" s="30">
        <f t="shared" si="346"/>
        <v>169</v>
      </c>
      <c r="E470" s="30">
        <f t="shared" si="346"/>
        <v>169</v>
      </c>
      <c r="F470" s="30">
        <f t="shared" si="346"/>
        <v>169</v>
      </c>
      <c r="G470" s="30">
        <f t="shared" si="346"/>
        <v>169</v>
      </c>
      <c r="H470" s="24"/>
      <c r="I470" s="32" t="s">
        <v>74</v>
      </c>
      <c r="J470" s="18"/>
      <c r="K470" s="18"/>
      <c r="L470" s="18"/>
      <c r="M470" s="1"/>
      <c r="N470" s="1"/>
      <c r="O470" s="60">
        <f>O$28</f>
        <v>0</v>
      </c>
    </row>
    <row r="471" spans="1:15" ht="18.75" thickBot="1">
      <c r="A471" s="19" t="s">
        <v>64</v>
      </c>
      <c r="B471" s="25">
        <f>B470/B468</f>
        <v>13</v>
      </c>
      <c r="C471" s="25">
        <f t="shared" ref="C471:G471" si="347">C470/C468</f>
        <v>13</v>
      </c>
      <c r="D471" s="25">
        <f t="shared" si="347"/>
        <v>13</v>
      </c>
      <c r="E471" s="25">
        <f t="shared" si="347"/>
        <v>13</v>
      </c>
      <c r="F471" s="25">
        <f t="shared" si="347"/>
        <v>13</v>
      </c>
      <c r="G471" s="25">
        <f t="shared" si="347"/>
        <v>13</v>
      </c>
      <c r="H471" s="46">
        <f t="shared" ref="H471" si="348">SUM(B471:G471)</f>
        <v>78</v>
      </c>
      <c r="I471" s="31">
        <f>CHIDIST(H471,1)</f>
        <v>1.0304055432977745E-18</v>
      </c>
      <c r="J471" s="18"/>
      <c r="K471" s="18"/>
      <c r="L471" s="18"/>
      <c r="M471" s="1"/>
      <c r="N471" s="1"/>
      <c r="O471" s="60">
        <f>O$29</f>
        <v>0</v>
      </c>
    </row>
    <row r="472" spans="1:15" ht="18">
      <c r="A472" s="53" t="s">
        <v>77</v>
      </c>
      <c r="B472" s="54"/>
      <c r="C472" s="54"/>
      <c r="D472" s="54"/>
      <c r="E472" s="54"/>
      <c r="F472" s="54"/>
      <c r="G472" s="55"/>
      <c r="H472" s="24"/>
      <c r="I472" s="18"/>
      <c r="J472" s="18"/>
      <c r="K472" s="18"/>
      <c r="L472" s="18"/>
      <c r="M472" s="1"/>
      <c r="N472" s="1"/>
      <c r="O472" s="60">
        <f>O$30</f>
        <v>0</v>
      </c>
    </row>
    <row r="473" spans="1:15" ht="18">
      <c r="A473" s="19" t="s">
        <v>72</v>
      </c>
      <c r="B473" s="26" t="s">
        <v>66</v>
      </c>
      <c r="C473" s="26" t="s">
        <v>67</v>
      </c>
      <c r="D473" s="26" t="s">
        <v>68</v>
      </c>
      <c r="E473" s="26" t="s">
        <v>69</v>
      </c>
      <c r="F473" s="26" t="s">
        <v>70</v>
      </c>
      <c r="G473" s="26" t="s">
        <v>71</v>
      </c>
      <c r="H473" s="24"/>
      <c r="I473" s="17"/>
      <c r="J473" s="17"/>
      <c r="K473" s="17"/>
      <c r="L473" s="17"/>
      <c r="M473" s="1"/>
      <c r="N473" s="1"/>
      <c r="O473" s="60">
        <f>O$31</f>
        <v>0</v>
      </c>
    </row>
    <row r="474" spans="1:15" ht="18">
      <c r="A474" s="19" t="s">
        <v>65</v>
      </c>
      <c r="B474" s="25">
        <f>2/74</f>
        <v>2.7027027027027029E-2</v>
      </c>
      <c r="C474" s="25">
        <f t="shared" ref="C474" si="349">2/74</f>
        <v>2.7027027027027029E-2</v>
      </c>
      <c r="D474" s="25">
        <f>4/74</f>
        <v>5.4054054054054057E-2</v>
      </c>
      <c r="E474" s="25">
        <f>6/74</f>
        <v>8.1081081081081086E-2</v>
      </c>
      <c r="F474" s="25">
        <f>14/74</f>
        <v>0.1891891891891892</v>
      </c>
      <c r="G474" s="25">
        <f>46/74</f>
        <v>0.6216216216216216</v>
      </c>
      <c r="H474" s="24">
        <f t="shared" ref="H474:H475" si="350">SUM(B474:G474)</f>
        <v>1</v>
      </c>
      <c r="I474" s="17"/>
      <c r="J474" s="17"/>
      <c r="K474" s="17"/>
      <c r="L474" s="17"/>
      <c r="M474" s="1"/>
      <c r="N474" s="1"/>
      <c r="O474" s="60">
        <f>O$32</f>
        <v>0</v>
      </c>
    </row>
    <row r="475" spans="1:15" ht="18.75" thickBot="1">
      <c r="A475" s="19" t="s">
        <v>73</v>
      </c>
      <c r="B475" s="29">
        <f>IF($M463&lt;1,13,B474*$H476)</f>
        <v>13</v>
      </c>
      <c r="C475" s="29">
        <f t="shared" ref="C475:G475" si="351">IF($M463&lt;1,13,C474*$H476)</f>
        <v>13</v>
      </c>
      <c r="D475" s="29">
        <f t="shared" si="351"/>
        <v>13</v>
      </c>
      <c r="E475" s="29">
        <f t="shared" si="351"/>
        <v>13</v>
      </c>
      <c r="F475" s="29">
        <f t="shared" si="351"/>
        <v>13</v>
      </c>
      <c r="G475" s="29">
        <f t="shared" si="351"/>
        <v>13</v>
      </c>
      <c r="H475" s="24">
        <f t="shared" si="350"/>
        <v>78</v>
      </c>
      <c r="I475" s="17"/>
      <c r="J475" s="17"/>
      <c r="K475" s="17"/>
      <c r="L475" s="17"/>
      <c r="M475" s="1"/>
      <c r="N475" s="1"/>
      <c r="O475" s="60">
        <f>O$33</f>
        <v>0</v>
      </c>
    </row>
    <row r="476" spans="1:15" ht="19.5" thickTop="1" thickBot="1">
      <c r="A476" s="28" t="s">
        <v>60</v>
      </c>
      <c r="B476" s="40">
        <f>B469</f>
        <v>0</v>
      </c>
      <c r="C476" s="41">
        <f t="shared" ref="C476:G476" si="352">C469</f>
        <v>0</v>
      </c>
      <c r="D476" s="41">
        <f t="shared" si="352"/>
        <v>0</v>
      </c>
      <c r="E476" s="41">
        <f t="shared" si="352"/>
        <v>0</v>
      </c>
      <c r="F476" s="41">
        <f t="shared" si="352"/>
        <v>0</v>
      </c>
      <c r="G476" s="42">
        <f t="shared" si="352"/>
        <v>0</v>
      </c>
      <c r="H476" s="18">
        <f>SUM(B476:G476)</f>
        <v>0</v>
      </c>
      <c r="I476" s="17"/>
      <c r="J476" s="17"/>
      <c r="K476" s="17"/>
      <c r="L476" s="17"/>
      <c r="M476" s="1"/>
      <c r="N476" s="1"/>
      <c r="O476" s="60">
        <f>O$34</f>
        <v>0</v>
      </c>
    </row>
    <row r="477" spans="1:15" ht="27" thickTop="1">
      <c r="A477" s="19" t="s">
        <v>63</v>
      </c>
      <c r="B477" s="30">
        <f>(B476-B475)*(B476-B475)</f>
        <v>169</v>
      </c>
      <c r="C477" s="30">
        <f t="shared" ref="C477:G477" si="353">(C476-C475)*(C476-C475)</f>
        <v>169</v>
      </c>
      <c r="D477" s="30">
        <f t="shared" si="353"/>
        <v>169</v>
      </c>
      <c r="E477" s="30">
        <f t="shared" si="353"/>
        <v>169</v>
      </c>
      <c r="F477" s="30">
        <f t="shared" si="353"/>
        <v>169</v>
      </c>
      <c r="G477" s="30">
        <f t="shared" si="353"/>
        <v>169</v>
      </c>
      <c r="H477" s="24"/>
      <c r="I477" s="32" t="s">
        <v>74</v>
      </c>
      <c r="J477" s="17"/>
      <c r="K477" s="17"/>
      <c r="L477" s="17"/>
      <c r="M477" s="1"/>
      <c r="N477" s="1"/>
      <c r="O477" s="60">
        <f>O$35</f>
        <v>0</v>
      </c>
    </row>
    <row r="478" spans="1:15" ht="18.75" thickBot="1">
      <c r="A478" s="19" t="s">
        <v>64</v>
      </c>
      <c r="B478" s="25">
        <f>B477/B475</f>
        <v>13</v>
      </c>
      <c r="C478" s="25">
        <f t="shared" ref="C478:G478" si="354">C477/C475</f>
        <v>13</v>
      </c>
      <c r="D478" s="25">
        <f t="shared" si="354"/>
        <v>13</v>
      </c>
      <c r="E478" s="25">
        <f t="shared" si="354"/>
        <v>13</v>
      </c>
      <c r="F478" s="25">
        <f t="shared" si="354"/>
        <v>13</v>
      </c>
      <c r="G478" s="25">
        <f t="shared" si="354"/>
        <v>13</v>
      </c>
      <c r="H478" s="46">
        <f t="shared" ref="H478" si="355">SUM(B478:G478)</f>
        <v>78</v>
      </c>
      <c r="I478" s="31">
        <f>CHIDIST(H478,1)</f>
        <v>1.0304055432977745E-18</v>
      </c>
      <c r="J478" s="17"/>
      <c r="K478" s="17"/>
      <c r="L478" s="17"/>
      <c r="M478" s="1"/>
      <c r="N478" s="1"/>
      <c r="O478" s="60">
        <f>O$36</f>
        <v>0</v>
      </c>
    </row>
    <row r="479" spans="1:15" ht="18.75" thickBot="1">
      <c r="A479" s="1"/>
      <c r="B479" s="33"/>
      <c r="C479" s="33"/>
      <c r="D479" s="33"/>
      <c r="E479" s="33"/>
      <c r="F479" s="33"/>
      <c r="G479" s="33"/>
      <c r="H479" s="17"/>
      <c r="I479" s="17"/>
      <c r="J479" s="17"/>
      <c r="K479" s="17"/>
      <c r="L479" s="17"/>
      <c r="M479" s="1"/>
      <c r="N479" s="1"/>
      <c r="O479" s="60">
        <f>O$37</f>
        <v>0</v>
      </c>
    </row>
    <row r="480" spans="1:15" ht="18">
      <c r="A480" s="1" t="s">
        <v>75</v>
      </c>
      <c r="B480" s="34">
        <v>0</v>
      </c>
      <c r="C480" s="35">
        <v>0.1</v>
      </c>
      <c r="D480" s="35">
        <v>0.5</v>
      </c>
      <c r="E480" s="35">
        <v>1</v>
      </c>
      <c r="F480" s="35">
        <v>2.5</v>
      </c>
      <c r="G480" s="36">
        <v>5</v>
      </c>
      <c r="H480" s="17"/>
      <c r="I480" s="17"/>
      <c r="J480" s="17"/>
      <c r="K480" s="17"/>
      <c r="L480" s="17"/>
      <c r="M480" s="1"/>
      <c r="N480" s="1"/>
      <c r="O480" s="60">
        <f>O$38</f>
        <v>0</v>
      </c>
    </row>
    <row r="481" spans="1:15" ht="18.75" thickBot="1">
      <c r="A481" s="1" t="s">
        <v>76</v>
      </c>
      <c r="B481" s="37">
        <f>CHIDIST(B480,1)</f>
        <v>1</v>
      </c>
      <c r="C481" s="38">
        <f t="shared" ref="C481:G481" si="356">CHIDIST(C480,1)</f>
        <v>0.75182963429462546</v>
      </c>
      <c r="D481" s="38">
        <f t="shared" si="356"/>
        <v>0.4795001239653619</v>
      </c>
      <c r="E481" s="38">
        <f t="shared" si="356"/>
        <v>0.31731081309762943</v>
      </c>
      <c r="F481" s="38">
        <f t="shared" si="356"/>
        <v>0.11384633491240598</v>
      </c>
      <c r="G481" s="39">
        <f t="shared" si="356"/>
        <v>2.5347320288920873E-2</v>
      </c>
      <c r="H481" s="17"/>
      <c r="I481" s="17"/>
      <c r="J481" s="17"/>
      <c r="K481" s="17"/>
      <c r="L481" s="17"/>
      <c r="M481" s="1"/>
      <c r="N481" s="1"/>
      <c r="O481" s="60">
        <f>O$39</f>
        <v>0</v>
      </c>
    </row>
    <row r="482" spans="1:15" ht="18">
      <c r="A482" s="1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"/>
      <c r="N482" s="1"/>
      <c r="O482" s="60">
        <f>O$40</f>
        <v>0</v>
      </c>
    </row>
    <row r="483" spans="1:15" ht="18">
      <c r="A483" s="47"/>
      <c r="B483" s="48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"/>
      <c r="N483" s="1"/>
      <c r="O483" s="60">
        <f>O$41</f>
        <v>0</v>
      </c>
    </row>
    <row r="484" spans="1:15" ht="18">
      <c r="A484" s="14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"/>
      <c r="N484" s="1"/>
      <c r="O484" s="60">
        <f>O$42</f>
        <v>0</v>
      </c>
    </row>
    <row r="485" spans="1:15" ht="18">
      <c r="A485" s="14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"/>
      <c r="N485" s="1"/>
      <c r="O485" s="60">
        <f>O$43</f>
        <v>0</v>
      </c>
    </row>
    <row r="486" spans="1:15" ht="1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5" ht="19.5" thickBot="1">
      <c r="A487" s="7" t="str">
        <f>'Название и список группы'!A20</f>
        <v>Титов</v>
      </c>
      <c r="B487" s="56" t="str">
        <f>'Название и список группы'!B20</f>
        <v>Дмитрий Михайлович</v>
      </c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1"/>
      <c r="O487" s="60" t="str">
        <f>O$19</f>
        <v>Заполните только желтые поля!!!</v>
      </c>
    </row>
    <row r="488" spans="1:15" ht="18.75" thickTop="1">
      <c r="A488" s="19" t="s">
        <v>58</v>
      </c>
      <c r="B488" s="20">
        <v>1</v>
      </c>
      <c r="C488" s="20">
        <v>2</v>
      </c>
      <c r="D488" s="21">
        <v>3</v>
      </c>
      <c r="E488" s="21">
        <v>4</v>
      </c>
      <c r="F488" s="21">
        <v>5</v>
      </c>
      <c r="G488" s="21">
        <v>6</v>
      </c>
      <c r="H488" s="21">
        <v>7</v>
      </c>
      <c r="I488" s="21">
        <v>8</v>
      </c>
      <c r="J488" s="21">
        <v>9</v>
      </c>
      <c r="K488" s="21">
        <v>10</v>
      </c>
      <c r="L488" s="24"/>
      <c r="M488" s="58" t="s">
        <v>1</v>
      </c>
      <c r="N488" s="1"/>
      <c r="O488" s="61" t="str">
        <f>O$20</f>
        <v>10 серий по &lt;7 бросков монеты</v>
      </c>
    </row>
    <row r="489" spans="1:15" ht="18.75" thickBot="1">
      <c r="A489" s="19" t="s">
        <v>0</v>
      </c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18"/>
      <c r="M489" s="59">
        <f>IF(H495=10,1,10^(-5))</f>
        <v>1.0000000000000001E-5</v>
      </c>
      <c r="N489" s="1"/>
      <c r="O489" s="65" t="str">
        <f>O$21</f>
        <v>Серия завершается, если выпал "орел" или,</v>
      </c>
    </row>
    <row r="490" spans="1:15" ht="18.75" thickTop="1">
      <c r="A490" s="19" t="s">
        <v>57</v>
      </c>
      <c r="B490" s="16">
        <f>IF(B489=0,0,60/B489)</f>
        <v>0</v>
      </c>
      <c r="C490" s="16">
        <f t="shared" ref="C490:K490" si="357">IF(C489=0,0,60/C489)</f>
        <v>0</v>
      </c>
      <c r="D490" s="16">
        <f t="shared" si="357"/>
        <v>0</v>
      </c>
      <c r="E490" s="16">
        <f t="shared" si="357"/>
        <v>0</v>
      </c>
      <c r="F490" s="16">
        <f t="shared" si="357"/>
        <v>0</v>
      </c>
      <c r="G490" s="16">
        <f t="shared" si="357"/>
        <v>0</v>
      </c>
      <c r="H490" s="16">
        <f t="shared" si="357"/>
        <v>0</v>
      </c>
      <c r="I490" s="16">
        <f t="shared" si="357"/>
        <v>0</v>
      </c>
      <c r="J490" s="16">
        <f t="shared" si="357"/>
        <v>0</v>
      </c>
      <c r="K490" s="16">
        <f t="shared" si="357"/>
        <v>0</v>
      </c>
      <c r="L490" s="24"/>
      <c r="M490" s="1"/>
      <c r="N490" s="1"/>
      <c r="O490" s="65" t="str">
        <f>O$22</f>
        <v>если выпали только решки, после 6-го броска.</v>
      </c>
    </row>
    <row r="491" spans="1:15" ht="18">
      <c r="A491" s="49" t="s">
        <v>78</v>
      </c>
      <c r="B491" s="50">
        <f>IF(SUM(B489:L489)&gt;0,1,10^(-5))</f>
        <v>1.0000000000000001E-5</v>
      </c>
      <c r="C491" s="22"/>
      <c r="D491" s="22"/>
      <c r="E491" s="22"/>
      <c r="F491" s="22"/>
      <c r="G491" s="22"/>
      <c r="H491" s="23"/>
      <c r="I491" s="23"/>
      <c r="J491" s="23"/>
      <c r="K491" s="23"/>
      <c r="L491" s="18"/>
      <c r="M491" s="1"/>
      <c r="N491" s="1"/>
      <c r="O491" s="60" t="str">
        <f>O$23</f>
        <v>K - кол-во бросков серии.</v>
      </c>
    </row>
    <row r="492" spans="1:15" ht="18">
      <c r="A492" s="19" t="s">
        <v>59</v>
      </c>
      <c r="B492" s="16">
        <v>10</v>
      </c>
      <c r="C492" s="16">
        <v>12</v>
      </c>
      <c r="D492" s="16">
        <v>15</v>
      </c>
      <c r="E492" s="16">
        <v>20</v>
      </c>
      <c r="F492" s="16">
        <v>30</v>
      </c>
      <c r="G492" s="16">
        <v>60</v>
      </c>
      <c r="H492" s="24"/>
      <c r="I492" s="18"/>
      <c r="J492" s="18"/>
      <c r="K492" s="18"/>
      <c r="L492" s="18"/>
      <c r="M492" s="1"/>
      <c r="N492" s="1"/>
      <c r="O492" s="60" t="str">
        <f>O$24</f>
        <v>X=60/K</v>
      </c>
    </row>
    <row r="493" spans="1:15" ht="18">
      <c r="A493" s="19" t="s">
        <v>62</v>
      </c>
      <c r="B493" s="25">
        <f>1/32</f>
        <v>3.125E-2</v>
      </c>
      <c r="C493" s="25">
        <f>1/32</f>
        <v>3.125E-2</v>
      </c>
      <c r="D493" s="25">
        <f>1/16</f>
        <v>6.25E-2</v>
      </c>
      <c r="E493" s="25">
        <f>1/8</f>
        <v>0.125</v>
      </c>
      <c r="F493" s="25">
        <f>1/4</f>
        <v>0.25</v>
      </c>
      <c r="G493" s="25">
        <f>1/2</f>
        <v>0.5</v>
      </c>
      <c r="H493" s="24">
        <f t="shared" ref="H493" si="358">SUM(B493:G493)</f>
        <v>1</v>
      </c>
      <c r="I493" s="18"/>
      <c r="J493" s="18"/>
      <c r="K493" s="18"/>
      <c r="L493" s="18"/>
      <c r="M493" s="1"/>
      <c r="N493" s="1"/>
      <c r="O493" s="60">
        <f>O$25</f>
        <v>0</v>
      </c>
    </row>
    <row r="494" spans="1:15" ht="18.75" thickBot="1">
      <c r="A494" s="19" t="s">
        <v>61</v>
      </c>
      <c r="B494" s="29">
        <f>IF($M489&lt;1,13,B493*$H495)</f>
        <v>13</v>
      </c>
      <c r="C494" s="29">
        <f t="shared" ref="C494:G494" si="359">IF($M489&lt;1,13,C493*$H495)</f>
        <v>13</v>
      </c>
      <c r="D494" s="29">
        <f t="shared" si="359"/>
        <v>13</v>
      </c>
      <c r="E494" s="29">
        <f t="shared" si="359"/>
        <v>13</v>
      </c>
      <c r="F494" s="29">
        <f t="shared" si="359"/>
        <v>13</v>
      </c>
      <c r="G494" s="29">
        <f t="shared" si="359"/>
        <v>13</v>
      </c>
      <c r="H494" s="24">
        <f>SUM(B494:G494)</f>
        <v>78</v>
      </c>
      <c r="I494" s="18"/>
      <c r="J494" s="18"/>
      <c r="K494" s="18"/>
      <c r="L494" s="18"/>
      <c r="M494" s="1"/>
      <c r="N494" s="1"/>
      <c r="O494" s="60">
        <f>O$26</f>
        <v>0</v>
      </c>
    </row>
    <row r="495" spans="1:15" ht="19.5" thickTop="1" thickBot="1">
      <c r="A495" s="28" t="s">
        <v>60</v>
      </c>
      <c r="B495" s="43"/>
      <c r="C495" s="44"/>
      <c r="D495" s="44"/>
      <c r="E495" s="44"/>
      <c r="F495" s="44"/>
      <c r="G495" s="45"/>
      <c r="H495" s="18">
        <f>SUM(B495:G495)</f>
        <v>0</v>
      </c>
      <c r="I495" s="18"/>
      <c r="J495" s="18"/>
      <c r="K495" s="18"/>
      <c r="L495" s="18"/>
      <c r="M495" s="1"/>
      <c r="N495" s="1"/>
      <c r="O495" s="60">
        <f>O$27</f>
        <v>0</v>
      </c>
    </row>
    <row r="496" spans="1:15" ht="27" thickTop="1">
      <c r="A496" s="19" t="s">
        <v>63</v>
      </c>
      <c r="B496" s="30">
        <f>(B495-B494)*(B495-B494)</f>
        <v>169</v>
      </c>
      <c r="C496" s="30">
        <f t="shared" ref="C496:G496" si="360">(C495-C494)*(C495-C494)</f>
        <v>169</v>
      </c>
      <c r="D496" s="30">
        <f t="shared" si="360"/>
        <v>169</v>
      </c>
      <c r="E496" s="30">
        <f t="shared" si="360"/>
        <v>169</v>
      </c>
      <c r="F496" s="30">
        <f t="shared" si="360"/>
        <v>169</v>
      </c>
      <c r="G496" s="30">
        <f t="shared" si="360"/>
        <v>169</v>
      </c>
      <c r="H496" s="24"/>
      <c r="I496" s="32" t="s">
        <v>74</v>
      </c>
      <c r="J496" s="18"/>
      <c r="K496" s="18"/>
      <c r="L496" s="18"/>
      <c r="M496" s="1"/>
      <c r="N496" s="1"/>
      <c r="O496" s="60">
        <f>O$28</f>
        <v>0</v>
      </c>
    </row>
    <row r="497" spans="1:15" ht="18.75" thickBot="1">
      <c r="A497" s="19" t="s">
        <v>64</v>
      </c>
      <c r="B497" s="25">
        <f>B496/B494</f>
        <v>13</v>
      </c>
      <c r="C497" s="25">
        <f t="shared" ref="C497:G497" si="361">C496/C494</f>
        <v>13</v>
      </c>
      <c r="D497" s="25">
        <f t="shared" si="361"/>
        <v>13</v>
      </c>
      <c r="E497" s="25">
        <f t="shared" si="361"/>
        <v>13</v>
      </c>
      <c r="F497" s="25">
        <f t="shared" si="361"/>
        <v>13</v>
      </c>
      <c r="G497" s="25">
        <f t="shared" si="361"/>
        <v>13</v>
      </c>
      <c r="H497" s="46">
        <f t="shared" ref="H497" si="362">SUM(B497:G497)</f>
        <v>78</v>
      </c>
      <c r="I497" s="31">
        <f>CHIDIST(H497,1)</f>
        <v>1.0304055432977745E-18</v>
      </c>
      <c r="J497" s="18"/>
      <c r="K497" s="18"/>
      <c r="L497" s="18"/>
      <c r="M497" s="1"/>
      <c r="N497" s="1"/>
      <c r="O497" s="60">
        <f>O$29</f>
        <v>0</v>
      </c>
    </row>
    <row r="498" spans="1:15" ht="18">
      <c r="A498" s="53" t="s">
        <v>77</v>
      </c>
      <c r="B498" s="54"/>
      <c r="C498" s="54"/>
      <c r="D498" s="54"/>
      <c r="E498" s="54"/>
      <c r="F498" s="54"/>
      <c r="G498" s="55"/>
      <c r="H498" s="24"/>
      <c r="I498" s="18"/>
      <c r="J498" s="18"/>
      <c r="K498" s="18"/>
      <c r="L498" s="18"/>
      <c r="M498" s="1"/>
      <c r="N498" s="1"/>
      <c r="O498" s="60">
        <f>O$30</f>
        <v>0</v>
      </c>
    </row>
    <row r="499" spans="1:15" ht="18">
      <c r="A499" s="19" t="s">
        <v>72</v>
      </c>
      <c r="B499" s="26" t="s">
        <v>66</v>
      </c>
      <c r="C499" s="26" t="s">
        <v>67</v>
      </c>
      <c r="D499" s="26" t="s">
        <v>68</v>
      </c>
      <c r="E499" s="26" t="s">
        <v>69</v>
      </c>
      <c r="F499" s="26" t="s">
        <v>70</v>
      </c>
      <c r="G499" s="26" t="s">
        <v>71</v>
      </c>
      <c r="H499" s="24"/>
      <c r="I499" s="17"/>
      <c r="J499" s="17"/>
      <c r="K499" s="17"/>
      <c r="L499" s="17"/>
      <c r="M499" s="1"/>
      <c r="N499" s="1"/>
      <c r="O499" s="60">
        <f>O$31</f>
        <v>0</v>
      </c>
    </row>
    <row r="500" spans="1:15" ht="18">
      <c r="A500" s="19" t="s">
        <v>65</v>
      </c>
      <c r="B500" s="25">
        <f>2/74</f>
        <v>2.7027027027027029E-2</v>
      </c>
      <c r="C500" s="25">
        <f t="shared" ref="C500" si="363">2/74</f>
        <v>2.7027027027027029E-2</v>
      </c>
      <c r="D500" s="25">
        <f>4/74</f>
        <v>5.4054054054054057E-2</v>
      </c>
      <c r="E500" s="25">
        <f>6/74</f>
        <v>8.1081081081081086E-2</v>
      </c>
      <c r="F500" s="25">
        <f>14/74</f>
        <v>0.1891891891891892</v>
      </c>
      <c r="G500" s="25">
        <f>46/74</f>
        <v>0.6216216216216216</v>
      </c>
      <c r="H500" s="24">
        <f t="shared" ref="H500:H501" si="364">SUM(B500:G500)</f>
        <v>1</v>
      </c>
      <c r="I500" s="17"/>
      <c r="J500" s="17"/>
      <c r="K500" s="17"/>
      <c r="L500" s="17"/>
      <c r="M500" s="1"/>
      <c r="N500" s="1"/>
      <c r="O500" s="60">
        <f>O$32</f>
        <v>0</v>
      </c>
    </row>
    <row r="501" spans="1:15" ht="18.75" thickBot="1">
      <c r="A501" s="19" t="s">
        <v>73</v>
      </c>
      <c r="B501" s="29">
        <f>IF($M489&lt;1,13,B500*$H502)</f>
        <v>13</v>
      </c>
      <c r="C501" s="29">
        <f t="shared" ref="C501:G501" si="365">IF($M489&lt;1,13,C500*$H502)</f>
        <v>13</v>
      </c>
      <c r="D501" s="29">
        <f t="shared" si="365"/>
        <v>13</v>
      </c>
      <c r="E501" s="29">
        <f t="shared" si="365"/>
        <v>13</v>
      </c>
      <c r="F501" s="29">
        <f t="shared" si="365"/>
        <v>13</v>
      </c>
      <c r="G501" s="29">
        <f t="shared" si="365"/>
        <v>13</v>
      </c>
      <c r="H501" s="24">
        <f t="shared" si="364"/>
        <v>78</v>
      </c>
      <c r="I501" s="17"/>
      <c r="J501" s="17"/>
      <c r="K501" s="17"/>
      <c r="L501" s="17"/>
      <c r="M501" s="1"/>
      <c r="N501" s="1"/>
      <c r="O501" s="60">
        <f>O$33</f>
        <v>0</v>
      </c>
    </row>
    <row r="502" spans="1:15" ht="19.5" thickTop="1" thickBot="1">
      <c r="A502" s="28" t="s">
        <v>60</v>
      </c>
      <c r="B502" s="40">
        <f>B495</f>
        <v>0</v>
      </c>
      <c r="C502" s="41">
        <f t="shared" ref="C502:G502" si="366">C495</f>
        <v>0</v>
      </c>
      <c r="D502" s="41">
        <f t="shared" si="366"/>
        <v>0</v>
      </c>
      <c r="E502" s="41">
        <f t="shared" si="366"/>
        <v>0</v>
      </c>
      <c r="F502" s="41">
        <f t="shared" si="366"/>
        <v>0</v>
      </c>
      <c r="G502" s="42">
        <f t="shared" si="366"/>
        <v>0</v>
      </c>
      <c r="H502" s="18">
        <f>SUM(B502:G502)</f>
        <v>0</v>
      </c>
      <c r="I502" s="17"/>
      <c r="J502" s="17"/>
      <c r="K502" s="17"/>
      <c r="L502" s="17"/>
      <c r="M502" s="1"/>
      <c r="N502" s="1"/>
      <c r="O502" s="60">
        <f>O$34</f>
        <v>0</v>
      </c>
    </row>
    <row r="503" spans="1:15" ht="27" thickTop="1">
      <c r="A503" s="19" t="s">
        <v>63</v>
      </c>
      <c r="B503" s="30">
        <f>(B502-B501)*(B502-B501)</f>
        <v>169</v>
      </c>
      <c r="C503" s="30">
        <f t="shared" ref="C503:G503" si="367">(C502-C501)*(C502-C501)</f>
        <v>169</v>
      </c>
      <c r="D503" s="30">
        <f t="shared" si="367"/>
        <v>169</v>
      </c>
      <c r="E503" s="30">
        <f t="shared" si="367"/>
        <v>169</v>
      </c>
      <c r="F503" s="30">
        <f t="shared" si="367"/>
        <v>169</v>
      </c>
      <c r="G503" s="30">
        <f t="shared" si="367"/>
        <v>169</v>
      </c>
      <c r="H503" s="24"/>
      <c r="I503" s="32" t="s">
        <v>74</v>
      </c>
      <c r="J503" s="17"/>
      <c r="K503" s="17"/>
      <c r="L503" s="17"/>
      <c r="M503" s="1"/>
      <c r="N503" s="1"/>
      <c r="O503" s="60">
        <f>O$35</f>
        <v>0</v>
      </c>
    </row>
    <row r="504" spans="1:15" ht="18.75" thickBot="1">
      <c r="A504" s="19" t="s">
        <v>64</v>
      </c>
      <c r="B504" s="25">
        <f>B503/B501</f>
        <v>13</v>
      </c>
      <c r="C504" s="25">
        <f t="shared" ref="C504:G504" si="368">C503/C501</f>
        <v>13</v>
      </c>
      <c r="D504" s="25">
        <f t="shared" si="368"/>
        <v>13</v>
      </c>
      <c r="E504" s="25">
        <f t="shared" si="368"/>
        <v>13</v>
      </c>
      <c r="F504" s="25">
        <f t="shared" si="368"/>
        <v>13</v>
      </c>
      <c r="G504" s="25">
        <f t="shared" si="368"/>
        <v>13</v>
      </c>
      <c r="H504" s="46">
        <f t="shared" ref="H504" si="369">SUM(B504:G504)</f>
        <v>78</v>
      </c>
      <c r="I504" s="31">
        <f>CHIDIST(H504,1)</f>
        <v>1.0304055432977745E-18</v>
      </c>
      <c r="J504" s="17"/>
      <c r="K504" s="17"/>
      <c r="L504" s="17"/>
      <c r="M504" s="1"/>
      <c r="N504" s="1"/>
      <c r="O504" s="60">
        <f>O$36</f>
        <v>0</v>
      </c>
    </row>
    <row r="505" spans="1:15" ht="18.75" thickBot="1">
      <c r="A505" s="1"/>
      <c r="B505" s="33"/>
      <c r="C505" s="33"/>
      <c r="D505" s="33"/>
      <c r="E505" s="33"/>
      <c r="F505" s="33"/>
      <c r="G505" s="33"/>
      <c r="H505" s="17"/>
      <c r="I505" s="17"/>
      <c r="J505" s="17"/>
      <c r="K505" s="17"/>
      <c r="L505" s="17"/>
      <c r="M505" s="1"/>
      <c r="N505" s="1"/>
      <c r="O505" s="60">
        <f>O$37</f>
        <v>0</v>
      </c>
    </row>
    <row r="506" spans="1:15" ht="18">
      <c r="A506" s="1" t="s">
        <v>75</v>
      </c>
      <c r="B506" s="34">
        <v>0</v>
      </c>
      <c r="C506" s="35">
        <v>0.1</v>
      </c>
      <c r="D506" s="35">
        <v>0.5</v>
      </c>
      <c r="E506" s="35">
        <v>1</v>
      </c>
      <c r="F506" s="35">
        <v>2.5</v>
      </c>
      <c r="G506" s="36">
        <v>5</v>
      </c>
      <c r="H506" s="17"/>
      <c r="I506" s="17"/>
      <c r="J506" s="17"/>
      <c r="K506" s="17"/>
      <c r="L506" s="17"/>
      <c r="M506" s="1"/>
      <c r="N506" s="1"/>
      <c r="O506" s="60">
        <f>O$38</f>
        <v>0</v>
      </c>
    </row>
    <row r="507" spans="1:15" ht="18.75" thickBot="1">
      <c r="A507" s="1" t="s">
        <v>76</v>
      </c>
      <c r="B507" s="37">
        <f>CHIDIST(B506,1)</f>
        <v>1</v>
      </c>
      <c r="C507" s="38">
        <f t="shared" ref="C507:G507" si="370">CHIDIST(C506,1)</f>
        <v>0.75182963429462546</v>
      </c>
      <c r="D507" s="38">
        <f t="shared" si="370"/>
        <v>0.4795001239653619</v>
      </c>
      <c r="E507" s="38">
        <f t="shared" si="370"/>
        <v>0.31731081309762943</v>
      </c>
      <c r="F507" s="38">
        <f t="shared" si="370"/>
        <v>0.11384633491240598</v>
      </c>
      <c r="G507" s="39">
        <f t="shared" si="370"/>
        <v>2.5347320288920873E-2</v>
      </c>
      <c r="H507" s="17"/>
      <c r="I507" s="17"/>
      <c r="J507" s="17"/>
      <c r="K507" s="17"/>
      <c r="L507" s="17"/>
      <c r="M507" s="1"/>
      <c r="N507" s="1"/>
      <c r="O507" s="60">
        <f>O$39</f>
        <v>0</v>
      </c>
    </row>
    <row r="508" spans="1:15" ht="18">
      <c r="A508" s="1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"/>
      <c r="N508" s="1"/>
      <c r="O508" s="60">
        <f>O$40</f>
        <v>0</v>
      </c>
    </row>
    <row r="509" spans="1:15" ht="18">
      <c r="A509" s="47"/>
      <c r="B509" s="48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"/>
      <c r="N509" s="1"/>
      <c r="O509" s="60">
        <f>O$41</f>
        <v>0</v>
      </c>
    </row>
    <row r="510" spans="1:15" ht="18">
      <c r="A510" s="14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"/>
      <c r="N510" s="1"/>
      <c r="O510" s="60">
        <f>O$42</f>
        <v>0</v>
      </c>
    </row>
    <row r="511" spans="1:15" ht="18">
      <c r="A511" s="14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"/>
      <c r="N511" s="1"/>
      <c r="O511" s="60">
        <f>O$43</f>
        <v>0</v>
      </c>
    </row>
    <row r="512" spans="1:15" ht="1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5" ht="19.5" thickBot="1">
      <c r="A513" s="7" t="str">
        <f>'Название и список группы'!A21</f>
        <v>Тиханов</v>
      </c>
      <c r="B513" s="56" t="str">
        <f>'Название и список группы'!B21</f>
        <v>Владислав Михайлович</v>
      </c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1"/>
      <c r="O513" s="60" t="str">
        <f>O$19</f>
        <v>Заполните только желтые поля!!!</v>
      </c>
    </row>
    <row r="514" spans="1:15" ht="18.75" thickTop="1">
      <c r="A514" s="19" t="s">
        <v>58</v>
      </c>
      <c r="B514" s="20">
        <v>1</v>
      </c>
      <c r="C514" s="20">
        <v>2</v>
      </c>
      <c r="D514" s="21">
        <v>3</v>
      </c>
      <c r="E514" s="21">
        <v>4</v>
      </c>
      <c r="F514" s="21">
        <v>5</v>
      </c>
      <c r="G514" s="21">
        <v>6</v>
      </c>
      <c r="H514" s="21">
        <v>7</v>
      </c>
      <c r="I514" s="21">
        <v>8</v>
      </c>
      <c r="J514" s="21">
        <v>9</v>
      </c>
      <c r="K514" s="21">
        <v>10</v>
      </c>
      <c r="L514" s="24"/>
      <c r="M514" s="58" t="s">
        <v>1</v>
      </c>
      <c r="N514" s="1"/>
      <c r="O514" s="61" t="str">
        <f>O$20</f>
        <v>10 серий по &lt;7 бросков монеты</v>
      </c>
    </row>
    <row r="515" spans="1:15" ht="18.75" thickBot="1">
      <c r="A515" s="19" t="s">
        <v>0</v>
      </c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18"/>
      <c r="M515" s="59">
        <f>IF(H521=10,1,10^(-5))</f>
        <v>1.0000000000000001E-5</v>
      </c>
      <c r="N515" s="1"/>
      <c r="O515" s="65" t="str">
        <f>O$21</f>
        <v>Серия завершается, если выпал "орел" или,</v>
      </c>
    </row>
    <row r="516" spans="1:15" ht="18.75" thickTop="1">
      <c r="A516" s="19" t="s">
        <v>57</v>
      </c>
      <c r="B516" s="16">
        <f>IF(B515=0,0,60/B515)</f>
        <v>0</v>
      </c>
      <c r="C516" s="16">
        <f t="shared" ref="C516:K516" si="371">IF(C515=0,0,60/C515)</f>
        <v>0</v>
      </c>
      <c r="D516" s="16">
        <f t="shared" si="371"/>
        <v>0</v>
      </c>
      <c r="E516" s="16">
        <f t="shared" si="371"/>
        <v>0</v>
      </c>
      <c r="F516" s="16">
        <f t="shared" si="371"/>
        <v>0</v>
      </c>
      <c r="G516" s="16">
        <f t="shared" si="371"/>
        <v>0</v>
      </c>
      <c r="H516" s="16">
        <f t="shared" si="371"/>
        <v>0</v>
      </c>
      <c r="I516" s="16">
        <f t="shared" si="371"/>
        <v>0</v>
      </c>
      <c r="J516" s="16">
        <f t="shared" si="371"/>
        <v>0</v>
      </c>
      <c r="K516" s="16">
        <f t="shared" si="371"/>
        <v>0</v>
      </c>
      <c r="L516" s="24"/>
      <c r="M516" s="1"/>
      <c r="N516" s="1"/>
      <c r="O516" s="65" t="str">
        <f>O$22</f>
        <v>если выпали только решки, после 6-го броска.</v>
      </c>
    </row>
    <row r="517" spans="1:15" ht="18">
      <c r="A517" s="49" t="s">
        <v>78</v>
      </c>
      <c r="B517" s="50">
        <f>IF(SUM(B515:L515)&gt;0,1,10^(-5))</f>
        <v>1.0000000000000001E-5</v>
      </c>
      <c r="C517" s="22"/>
      <c r="D517" s="22"/>
      <c r="E517" s="22"/>
      <c r="F517" s="22"/>
      <c r="G517" s="22"/>
      <c r="H517" s="23"/>
      <c r="I517" s="23"/>
      <c r="J517" s="23"/>
      <c r="K517" s="23"/>
      <c r="L517" s="18"/>
      <c r="M517" s="1"/>
      <c r="N517" s="1"/>
      <c r="O517" s="60" t="str">
        <f>O$23</f>
        <v>K - кол-во бросков серии.</v>
      </c>
    </row>
    <row r="518" spans="1:15" ht="18">
      <c r="A518" s="19" t="s">
        <v>59</v>
      </c>
      <c r="B518" s="16">
        <v>10</v>
      </c>
      <c r="C518" s="16">
        <v>12</v>
      </c>
      <c r="D518" s="16">
        <v>15</v>
      </c>
      <c r="E518" s="16">
        <v>20</v>
      </c>
      <c r="F518" s="16">
        <v>30</v>
      </c>
      <c r="G518" s="16">
        <v>60</v>
      </c>
      <c r="H518" s="24"/>
      <c r="I518" s="18"/>
      <c r="J518" s="18"/>
      <c r="K518" s="18"/>
      <c r="L518" s="18"/>
      <c r="M518" s="1"/>
      <c r="N518" s="1"/>
      <c r="O518" s="60" t="str">
        <f>O$24</f>
        <v>X=60/K</v>
      </c>
    </row>
    <row r="519" spans="1:15" ht="18">
      <c r="A519" s="19" t="s">
        <v>62</v>
      </c>
      <c r="B519" s="25">
        <f>1/32</f>
        <v>3.125E-2</v>
      </c>
      <c r="C519" s="25">
        <f>1/32</f>
        <v>3.125E-2</v>
      </c>
      <c r="D519" s="25">
        <f>1/16</f>
        <v>6.25E-2</v>
      </c>
      <c r="E519" s="25">
        <f>1/8</f>
        <v>0.125</v>
      </c>
      <c r="F519" s="25">
        <f>1/4</f>
        <v>0.25</v>
      </c>
      <c r="G519" s="25">
        <f>1/2</f>
        <v>0.5</v>
      </c>
      <c r="H519" s="24">
        <f t="shared" ref="H519" si="372">SUM(B519:G519)</f>
        <v>1</v>
      </c>
      <c r="I519" s="18"/>
      <c r="J519" s="18"/>
      <c r="K519" s="18"/>
      <c r="L519" s="18"/>
      <c r="M519" s="1"/>
      <c r="N519" s="1"/>
      <c r="O519" s="60">
        <f>O$25</f>
        <v>0</v>
      </c>
    </row>
    <row r="520" spans="1:15" ht="18.75" thickBot="1">
      <c r="A520" s="19" t="s">
        <v>61</v>
      </c>
      <c r="B520" s="29">
        <f>IF($M515&lt;1,13,B519*$H521)</f>
        <v>13</v>
      </c>
      <c r="C520" s="29">
        <f t="shared" ref="C520:G520" si="373">IF($M515&lt;1,13,C519*$H521)</f>
        <v>13</v>
      </c>
      <c r="D520" s="29">
        <f t="shared" si="373"/>
        <v>13</v>
      </c>
      <c r="E520" s="29">
        <f t="shared" si="373"/>
        <v>13</v>
      </c>
      <c r="F520" s="29">
        <f t="shared" si="373"/>
        <v>13</v>
      </c>
      <c r="G520" s="29">
        <f t="shared" si="373"/>
        <v>13</v>
      </c>
      <c r="H520" s="24">
        <f>SUM(B520:G520)</f>
        <v>78</v>
      </c>
      <c r="I520" s="18"/>
      <c r="J520" s="18"/>
      <c r="K520" s="18"/>
      <c r="L520" s="18"/>
      <c r="M520" s="1"/>
      <c r="N520" s="1"/>
      <c r="O520" s="60">
        <f>O$26</f>
        <v>0</v>
      </c>
    </row>
    <row r="521" spans="1:15" ht="19.5" thickTop="1" thickBot="1">
      <c r="A521" s="28" t="s">
        <v>60</v>
      </c>
      <c r="B521" s="43"/>
      <c r="C521" s="44"/>
      <c r="D521" s="44"/>
      <c r="E521" s="44"/>
      <c r="F521" s="44"/>
      <c r="G521" s="45"/>
      <c r="H521" s="18">
        <f>SUM(B521:G521)</f>
        <v>0</v>
      </c>
      <c r="I521" s="18"/>
      <c r="J521" s="18"/>
      <c r="K521" s="18"/>
      <c r="L521" s="18"/>
      <c r="M521" s="1"/>
      <c r="N521" s="1"/>
      <c r="O521" s="60">
        <f>O$27</f>
        <v>0</v>
      </c>
    </row>
    <row r="522" spans="1:15" ht="27" thickTop="1">
      <c r="A522" s="19" t="s">
        <v>63</v>
      </c>
      <c r="B522" s="30">
        <f>(B521-B520)*(B521-B520)</f>
        <v>169</v>
      </c>
      <c r="C522" s="30">
        <f t="shared" ref="C522:G522" si="374">(C521-C520)*(C521-C520)</f>
        <v>169</v>
      </c>
      <c r="D522" s="30">
        <f t="shared" si="374"/>
        <v>169</v>
      </c>
      <c r="E522" s="30">
        <f t="shared" si="374"/>
        <v>169</v>
      </c>
      <c r="F522" s="30">
        <f t="shared" si="374"/>
        <v>169</v>
      </c>
      <c r="G522" s="30">
        <f t="shared" si="374"/>
        <v>169</v>
      </c>
      <c r="H522" s="24"/>
      <c r="I522" s="32" t="s">
        <v>74</v>
      </c>
      <c r="J522" s="18"/>
      <c r="K522" s="18"/>
      <c r="L522" s="18"/>
      <c r="M522" s="1"/>
      <c r="N522" s="1"/>
      <c r="O522" s="60">
        <f>O$28</f>
        <v>0</v>
      </c>
    </row>
    <row r="523" spans="1:15" ht="18.75" thickBot="1">
      <c r="A523" s="19" t="s">
        <v>64</v>
      </c>
      <c r="B523" s="25">
        <f>B522/B520</f>
        <v>13</v>
      </c>
      <c r="C523" s="25">
        <f t="shared" ref="C523:G523" si="375">C522/C520</f>
        <v>13</v>
      </c>
      <c r="D523" s="25">
        <f t="shared" si="375"/>
        <v>13</v>
      </c>
      <c r="E523" s="25">
        <f t="shared" si="375"/>
        <v>13</v>
      </c>
      <c r="F523" s="25">
        <f t="shared" si="375"/>
        <v>13</v>
      </c>
      <c r="G523" s="25">
        <f t="shared" si="375"/>
        <v>13</v>
      </c>
      <c r="H523" s="46">
        <f t="shared" ref="H523" si="376">SUM(B523:G523)</f>
        <v>78</v>
      </c>
      <c r="I523" s="31">
        <f>CHIDIST(H523,1)</f>
        <v>1.0304055432977745E-18</v>
      </c>
      <c r="J523" s="18"/>
      <c r="K523" s="18"/>
      <c r="L523" s="18"/>
      <c r="M523" s="1"/>
      <c r="N523" s="1"/>
      <c r="O523" s="60">
        <f>O$29</f>
        <v>0</v>
      </c>
    </row>
    <row r="524" spans="1:15" ht="18">
      <c r="A524" s="53" t="s">
        <v>77</v>
      </c>
      <c r="B524" s="54"/>
      <c r="C524" s="54"/>
      <c r="D524" s="54"/>
      <c r="E524" s="54"/>
      <c r="F524" s="54"/>
      <c r="G524" s="55"/>
      <c r="H524" s="24"/>
      <c r="I524" s="18"/>
      <c r="J524" s="18"/>
      <c r="K524" s="18"/>
      <c r="L524" s="18"/>
      <c r="M524" s="1"/>
      <c r="N524" s="1"/>
      <c r="O524" s="60">
        <f>O$30</f>
        <v>0</v>
      </c>
    </row>
    <row r="525" spans="1:15" ht="18">
      <c r="A525" s="19" t="s">
        <v>72</v>
      </c>
      <c r="B525" s="26" t="s">
        <v>66</v>
      </c>
      <c r="C525" s="26" t="s">
        <v>67</v>
      </c>
      <c r="D525" s="26" t="s">
        <v>68</v>
      </c>
      <c r="E525" s="26" t="s">
        <v>69</v>
      </c>
      <c r="F525" s="26" t="s">
        <v>70</v>
      </c>
      <c r="G525" s="26" t="s">
        <v>71</v>
      </c>
      <c r="H525" s="24"/>
      <c r="I525" s="17"/>
      <c r="J525" s="17"/>
      <c r="K525" s="17"/>
      <c r="L525" s="17"/>
      <c r="M525" s="1"/>
      <c r="N525" s="1"/>
      <c r="O525" s="60">
        <f>O$31</f>
        <v>0</v>
      </c>
    </row>
    <row r="526" spans="1:15" ht="18">
      <c r="A526" s="19" t="s">
        <v>65</v>
      </c>
      <c r="B526" s="25">
        <f>2/74</f>
        <v>2.7027027027027029E-2</v>
      </c>
      <c r="C526" s="25">
        <f t="shared" ref="C526" si="377">2/74</f>
        <v>2.7027027027027029E-2</v>
      </c>
      <c r="D526" s="25">
        <f>4/74</f>
        <v>5.4054054054054057E-2</v>
      </c>
      <c r="E526" s="25">
        <f>6/74</f>
        <v>8.1081081081081086E-2</v>
      </c>
      <c r="F526" s="25">
        <f>14/74</f>
        <v>0.1891891891891892</v>
      </c>
      <c r="G526" s="25">
        <f>46/74</f>
        <v>0.6216216216216216</v>
      </c>
      <c r="H526" s="24">
        <f t="shared" ref="H526:H527" si="378">SUM(B526:G526)</f>
        <v>1</v>
      </c>
      <c r="I526" s="17"/>
      <c r="J526" s="17"/>
      <c r="K526" s="17"/>
      <c r="L526" s="17"/>
      <c r="M526" s="1"/>
      <c r="N526" s="1"/>
      <c r="O526" s="60">
        <f>O$32</f>
        <v>0</v>
      </c>
    </row>
    <row r="527" spans="1:15" ht="18.75" thickBot="1">
      <c r="A527" s="19" t="s">
        <v>73</v>
      </c>
      <c r="B527" s="29">
        <f>IF($M515&lt;1,13,B526*$H528)</f>
        <v>13</v>
      </c>
      <c r="C527" s="29">
        <f t="shared" ref="C527:G527" si="379">IF($M515&lt;1,13,C526*$H528)</f>
        <v>13</v>
      </c>
      <c r="D527" s="29">
        <f t="shared" si="379"/>
        <v>13</v>
      </c>
      <c r="E527" s="29">
        <f t="shared" si="379"/>
        <v>13</v>
      </c>
      <c r="F527" s="29">
        <f t="shared" si="379"/>
        <v>13</v>
      </c>
      <c r="G527" s="29">
        <f t="shared" si="379"/>
        <v>13</v>
      </c>
      <c r="H527" s="24">
        <f t="shared" si="378"/>
        <v>78</v>
      </c>
      <c r="I527" s="17"/>
      <c r="J527" s="17"/>
      <c r="K527" s="17"/>
      <c r="L527" s="17"/>
      <c r="M527" s="1"/>
      <c r="N527" s="1"/>
      <c r="O527" s="60">
        <f>O$33</f>
        <v>0</v>
      </c>
    </row>
    <row r="528" spans="1:15" ht="19.5" thickTop="1" thickBot="1">
      <c r="A528" s="28" t="s">
        <v>60</v>
      </c>
      <c r="B528" s="40">
        <f>B521</f>
        <v>0</v>
      </c>
      <c r="C528" s="41">
        <f t="shared" ref="C528:G528" si="380">C521</f>
        <v>0</v>
      </c>
      <c r="D528" s="41">
        <f t="shared" si="380"/>
        <v>0</v>
      </c>
      <c r="E528" s="41">
        <f t="shared" si="380"/>
        <v>0</v>
      </c>
      <c r="F528" s="41">
        <f t="shared" si="380"/>
        <v>0</v>
      </c>
      <c r="G528" s="42">
        <f t="shared" si="380"/>
        <v>0</v>
      </c>
      <c r="H528" s="18">
        <f>SUM(B528:G528)</f>
        <v>0</v>
      </c>
      <c r="I528" s="17"/>
      <c r="J528" s="17"/>
      <c r="K528" s="17"/>
      <c r="L528" s="17"/>
      <c r="M528" s="1"/>
      <c r="N528" s="1"/>
      <c r="O528" s="60">
        <f>O$34</f>
        <v>0</v>
      </c>
    </row>
    <row r="529" spans="1:15" ht="27" thickTop="1">
      <c r="A529" s="19" t="s">
        <v>63</v>
      </c>
      <c r="B529" s="30">
        <f>(B528-B527)*(B528-B527)</f>
        <v>169</v>
      </c>
      <c r="C529" s="30">
        <f t="shared" ref="C529:G529" si="381">(C528-C527)*(C528-C527)</f>
        <v>169</v>
      </c>
      <c r="D529" s="30">
        <f t="shared" si="381"/>
        <v>169</v>
      </c>
      <c r="E529" s="30">
        <f t="shared" si="381"/>
        <v>169</v>
      </c>
      <c r="F529" s="30">
        <f t="shared" si="381"/>
        <v>169</v>
      </c>
      <c r="G529" s="30">
        <f t="shared" si="381"/>
        <v>169</v>
      </c>
      <c r="H529" s="24"/>
      <c r="I529" s="32" t="s">
        <v>74</v>
      </c>
      <c r="J529" s="17"/>
      <c r="K529" s="17"/>
      <c r="L529" s="17"/>
      <c r="M529" s="1"/>
      <c r="N529" s="1"/>
      <c r="O529" s="60">
        <f>O$35</f>
        <v>0</v>
      </c>
    </row>
    <row r="530" spans="1:15" ht="18.75" thickBot="1">
      <c r="A530" s="19" t="s">
        <v>64</v>
      </c>
      <c r="B530" s="25">
        <f>B529/B527</f>
        <v>13</v>
      </c>
      <c r="C530" s="25">
        <f t="shared" ref="C530:G530" si="382">C529/C527</f>
        <v>13</v>
      </c>
      <c r="D530" s="25">
        <f t="shared" si="382"/>
        <v>13</v>
      </c>
      <c r="E530" s="25">
        <f t="shared" si="382"/>
        <v>13</v>
      </c>
      <c r="F530" s="25">
        <f t="shared" si="382"/>
        <v>13</v>
      </c>
      <c r="G530" s="25">
        <f t="shared" si="382"/>
        <v>13</v>
      </c>
      <c r="H530" s="46">
        <f t="shared" ref="H530" si="383">SUM(B530:G530)</f>
        <v>78</v>
      </c>
      <c r="I530" s="31">
        <f>CHIDIST(H530,1)</f>
        <v>1.0304055432977745E-18</v>
      </c>
      <c r="J530" s="17"/>
      <c r="K530" s="17"/>
      <c r="L530" s="17"/>
      <c r="M530" s="1"/>
      <c r="N530" s="1"/>
      <c r="O530" s="60">
        <f>O$36</f>
        <v>0</v>
      </c>
    </row>
    <row r="531" spans="1:15" ht="18.75" thickBot="1">
      <c r="A531" s="1"/>
      <c r="B531" s="33"/>
      <c r="C531" s="33"/>
      <c r="D531" s="33"/>
      <c r="E531" s="33"/>
      <c r="F531" s="33"/>
      <c r="G531" s="33"/>
      <c r="H531" s="17"/>
      <c r="I531" s="17"/>
      <c r="J531" s="17"/>
      <c r="K531" s="17"/>
      <c r="L531" s="17"/>
      <c r="M531" s="1"/>
      <c r="N531" s="1"/>
      <c r="O531" s="60">
        <f>O$37</f>
        <v>0</v>
      </c>
    </row>
    <row r="532" spans="1:15" ht="18">
      <c r="A532" s="1" t="s">
        <v>75</v>
      </c>
      <c r="B532" s="34">
        <v>0</v>
      </c>
      <c r="C532" s="35">
        <v>0.1</v>
      </c>
      <c r="D532" s="35">
        <v>0.5</v>
      </c>
      <c r="E532" s="35">
        <v>1</v>
      </c>
      <c r="F532" s="35">
        <v>2.5</v>
      </c>
      <c r="G532" s="36">
        <v>5</v>
      </c>
      <c r="H532" s="17"/>
      <c r="I532" s="17"/>
      <c r="J532" s="17"/>
      <c r="K532" s="17"/>
      <c r="L532" s="17"/>
      <c r="M532" s="1"/>
      <c r="N532" s="1"/>
      <c r="O532" s="60">
        <f>O$38</f>
        <v>0</v>
      </c>
    </row>
    <row r="533" spans="1:15" ht="18.75" thickBot="1">
      <c r="A533" s="1" t="s">
        <v>76</v>
      </c>
      <c r="B533" s="37">
        <f>CHIDIST(B532,1)</f>
        <v>1</v>
      </c>
      <c r="C533" s="38">
        <f t="shared" ref="C533:G533" si="384">CHIDIST(C532,1)</f>
        <v>0.75182963429462546</v>
      </c>
      <c r="D533" s="38">
        <f t="shared" si="384"/>
        <v>0.4795001239653619</v>
      </c>
      <c r="E533" s="38">
        <f t="shared" si="384"/>
        <v>0.31731081309762943</v>
      </c>
      <c r="F533" s="38">
        <f t="shared" si="384"/>
        <v>0.11384633491240598</v>
      </c>
      <c r="G533" s="39">
        <f t="shared" si="384"/>
        <v>2.5347320288920873E-2</v>
      </c>
      <c r="H533" s="17"/>
      <c r="I533" s="17"/>
      <c r="J533" s="17"/>
      <c r="K533" s="17"/>
      <c r="L533" s="17"/>
      <c r="M533" s="1"/>
      <c r="N533" s="1"/>
      <c r="O533" s="60">
        <f>O$39</f>
        <v>0</v>
      </c>
    </row>
    <row r="534" spans="1:15" ht="18">
      <c r="A534" s="1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"/>
      <c r="N534" s="1"/>
      <c r="O534" s="60">
        <f>O$40</f>
        <v>0</v>
      </c>
    </row>
    <row r="535" spans="1:15" ht="18">
      <c r="A535" s="47"/>
      <c r="B535" s="48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"/>
      <c r="N535" s="1"/>
      <c r="O535" s="60">
        <f>O$41</f>
        <v>0</v>
      </c>
    </row>
    <row r="536" spans="1:15" ht="18">
      <c r="A536" s="14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"/>
      <c r="N536" s="1"/>
      <c r="O536" s="60">
        <f>O$42</f>
        <v>0</v>
      </c>
    </row>
    <row r="537" spans="1:15" ht="18">
      <c r="A537" s="14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"/>
      <c r="N537" s="1"/>
      <c r="O537" s="60">
        <f>O$43</f>
        <v>0</v>
      </c>
    </row>
    <row r="538" spans="1:15" ht="1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5" ht="19.5" thickBot="1">
      <c r="A539" s="7" t="str">
        <f>'Название и список группы'!A22</f>
        <v>Тюленев</v>
      </c>
      <c r="B539" s="56" t="str">
        <f>'Название и список группы'!B22</f>
        <v>Данил Андреевич</v>
      </c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1"/>
      <c r="O539" s="60" t="str">
        <f>O$19</f>
        <v>Заполните только желтые поля!!!</v>
      </c>
    </row>
    <row r="540" spans="1:15" ht="18.75" thickTop="1">
      <c r="A540" s="19" t="s">
        <v>58</v>
      </c>
      <c r="B540" s="20">
        <v>1</v>
      </c>
      <c r="C540" s="20">
        <v>2</v>
      </c>
      <c r="D540" s="21">
        <v>3</v>
      </c>
      <c r="E540" s="21">
        <v>4</v>
      </c>
      <c r="F540" s="21">
        <v>5</v>
      </c>
      <c r="G540" s="21">
        <v>6</v>
      </c>
      <c r="H540" s="21">
        <v>7</v>
      </c>
      <c r="I540" s="21">
        <v>8</v>
      </c>
      <c r="J540" s="21">
        <v>9</v>
      </c>
      <c r="K540" s="21">
        <v>10</v>
      </c>
      <c r="L540" s="24"/>
      <c r="M540" s="58" t="s">
        <v>1</v>
      </c>
      <c r="N540" s="1"/>
      <c r="O540" s="61" t="str">
        <f>O$20</f>
        <v>10 серий по &lt;7 бросков монеты</v>
      </c>
    </row>
    <row r="541" spans="1:15" ht="18.75" thickBot="1">
      <c r="A541" s="19" t="s">
        <v>0</v>
      </c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18"/>
      <c r="M541" s="59">
        <f>IF(H547=10,1,10^(-5))</f>
        <v>1.0000000000000001E-5</v>
      </c>
      <c r="N541" s="1"/>
      <c r="O541" s="65" t="str">
        <f>O$21</f>
        <v>Серия завершается, если выпал "орел" или,</v>
      </c>
    </row>
    <row r="542" spans="1:15" ht="18.75" thickTop="1">
      <c r="A542" s="19" t="s">
        <v>57</v>
      </c>
      <c r="B542" s="16">
        <f>IF(B541=0,0,60/B541)</f>
        <v>0</v>
      </c>
      <c r="C542" s="16">
        <f t="shared" ref="C542:K542" si="385">IF(C541=0,0,60/C541)</f>
        <v>0</v>
      </c>
      <c r="D542" s="16">
        <f t="shared" si="385"/>
        <v>0</v>
      </c>
      <c r="E542" s="16">
        <f t="shared" si="385"/>
        <v>0</v>
      </c>
      <c r="F542" s="16">
        <f t="shared" si="385"/>
        <v>0</v>
      </c>
      <c r="G542" s="16">
        <f t="shared" si="385"/>
        <v>0</v>
      </c>
      <c r="H542" s="16">
        <f t="shared" si="385"/>
        <v>0</v>
      </c>
      <c r="I542" s="16">
        <f t="shared" si="385"/>
        <v>0</v>
      </c>
      <c r="J542" s="16">
        <f t="shared" si="385"/>
        <v>0</v>
      </c>
      <c r="K542" s="16">
        <f t="shared" si="385"/>
        <v>0</v>
      </c>
      <c r="L542" s="24"/>
      <c r="M542" s="1"/>
      <c r="N542" s="1"/>
      <c r="O542" s="65" t="str">
        <f>O$22</f>
        <v>если выпали только решки, после 6-го броска.</v>
      </c>
    </row>
    <row r="543" spans="1:15" ht="18">
      <c r="A543" s="49" t="s">
        <v>78</v>
      </c>
      <c r="B543" s="50">
        <f>IF(SUM(B541:L541)&gt;0,1,10^(-5))</f>
        <v>1.0000000000000001E-5</v>
      </c>
      <c r="C543" s="22"/>
      <c r="D543" s="22"/>
      <c r="E543" s="22"/>
      <c r="F543" s="22"/>
      <c r="G543" s="22"/>
      <c r="H543" s="23"/>
      <c r="I543" s="23"/>
      <c r="J543" s="23"/>
      <c r="K543" s="23"/>
      <c r="L543" s="18"/>
      <c r="M543" s="1"/>
      <c r="N543" s="1"/>
      <c r="O543" s="60" t="str">
        <f>O$23</f>
        <v>K - кол-во бросков серии.</v>
      </c>
    </row>
    <row r="544" spans="1:15" ht="18">
      <c r="A544" s="19" t="s">
        <v>59</v>
      </c>
      <c r="B544" s="16">
        <v>10</v>
      </c>
      <c r="C544" s="16">
        <v>12</v>
      </c>
      <c r="D544" s="16">
        <v>15</v>
      </c>
      <c r="E544" s="16">
        <v>20</v>
      </c>
      <c r="F544" s="16">
        <v>30</v>
      </c>
      <c r="G544" s="16">
        <v>60</v>
      </c>
      <c r="H544" s="24"/>
      <c r="I544" s="18"/>
      <c r="J544" s="18"/>
      <c r="K544" s="18"/>
      <c r="L544" s="18"/>
      <c r="M544" s="1"/>
      <c r="N544" s="1"/>
      <c r="O544" s="60" t="str">
        <f>O$24</f>
        <v>X=60/K</v>
      </c>
    </row>
    <row r="545" spans="1:15" ht="18">
      <c r="A545" s="19" t="s">
        <v>62</v>
      </c>
      <c r="B545" s="25">
        <f>1/32</f>
        <v>3.125E-2</v>
      </c>
      <c r="C545" s="25">
        <f>1/32</f>
        <v>3.125E-2</v>
      </c>
      <c r="D545" s="25">
        <f>1/16</f>
        <v>6.25E-2</v>
      </c>
      <c r="E545" s="25">
        <f>1/8</f>
        <v>0.125</v>
      </c>
      <c r="F545" s="25">
        <f>1/4</f>
        <v>0.25</v>
      </c>
      <c r="G545" s="25">
        <f>1/2</f>
        <v>0.5</v>
      </c>
      <c r="H545" s="24">
        <f t="shared" ref="H545" si="386">SUM(B545:G545)</f>
        <v>1</v>
      </c>
      <c r="I545" s="18"/>
      <c r="J545" s="18"/>
      <c r="K545" s="18"/>
      <c r="L545" s="18"/>
      <c r="M545" s="1"/>
      <c r="N545" s="1"/>
      <c r="O545" s="60">
        <f>O$25</f>
        <v>0</v>
      </c>
    </row>
    <row r="546" spans="1:15" ht="18.75" thickBot="1">
      <c r="A546" s="19" t="s">
        <v>61</v>
      </c>
      <c r="B546" s="29">
        <f>IF($M541&lt;1,13,B545*$H547)</f>
        <v>13</v>
      </c>
      <c r="C546" s="29">
        <f t="shared" ref="C546:G546" si="387">IF($M541&lt;1,13,C545*$H547)</f>
        <v>13</v>
      </c>
      <c r="D546" s="29">
        <f t="shared" si="387"/>
        <v>13</v>
      </c>
      <c r="E546" s="29">
        <f t="shared" si="387"/>
        <v>13</v>
      </c>
      <c r="F546" s="29">
        <f t="shared" si="387"/>
        <v>13</v>
      </c>
      <c r="G546" s="29">
        <f t="shared" si="387"/>
        <v>13</v>
      </c>
      <c r="H546" s="24">
        <f>SUM(B546:G546)</f>
        <v>78</v>
      </c>
      <c r="I546" s="18"/>
      <c r="J546" s="18"/>
      <c r="K546" s="18"/>
      <c r="L546" s="18"/>
      <c r="M546" s="1"/>
      <c r="N546" s="1"/>
      <c r="O546" s="60">
        <f>O$26</f>
        <v>0</v>
      </c>
    </row>
    <row r="547" spans="1:15" ht="19.5" thickTop="1" thickBot="1">
      <c r="A547" s="28" t="s">
        <v>60</v>
      </c>
      <c r="B547" s="43"/>
      <c r="C547" s="44"/>
      <c r="D547" s="44"/>
      <c r="E547" s="44"/>
      <c r="F547" s="44"/>
      <c r="G547" s="45"/>
      <c r="H547" s="18">
        <f>SUM(B547:G547)</f>
        <v>0</v>
      </c>
      <c r="I547" s="18"/>
      <c r="J547" s="18"/>
      <c r="K547" s="18"/>
      <c r="L547" s="18"/>
      <c r="M547" s="1"/>
      <c r="N547" s="1"/>
      <c r="O547" s="60">
        <f>O$27</f>
        <v>0</v>
      </c>
    </row>
    <row r="548" spans="1:15" ht="27" thickTop="1">
      <c r="A548" s="19" t="s">
        <v>63</v>
      </c>
      <c r="B548" s="30">
        <f>(B547-B546)*(B547-B546)</f>
        <v>169</v>
      </c>
      <c r="C548" s="30">
        <f t="shared" ref="C548:G548" si="388">(C547-C546)*(C547-C546)</f>
        <v>169</v>
      </c>
      <c r="D548" s="30">
        <f t="shared" si="388"/>
        <v>169</v>
      </c>
      <c r="E548" s="30">
        <f t="shared" si="388"/>
        <v>169</v>
      </c>
      <c r="F548" s="30">
        <f t="shared" si="388"/>
        <v>169</v>
      </c>
      <c r="G548" s="30">
        <f t="shared" si="388"/>
        <v>169</v>
      </c>
      <c r="H548" s="24"/>
      <c r="I548" s="32" t="s">
        <v>74</v>
      </c>
      <c r="J548" s="18"/>
      <c r="K548" s="18"/>
      <c r="L548" s="18"/>
      <c r="M548" s="1"/>
      <c r="N548" s="1"/>
      <c r="O548" s="60">
        <f>O$28</f>
        <v>0</v>
      </c>
    </row>
    <row r="549" spans="1:15" ht="18.75" thickBot="1">
      <c r="A549" s="19" t="s">
        <v>64</v>
      </c>
      <c r="B549" s="25">
        <f>B548/B546</f>
        <v>13</v>
      </c>
      <c r="C549" s="25">
        <f t="shared" ref="C549:G549" si="389">C548/C546</f>
        <v>13</v>
      </c>
      <c r="D549" s="25">
        <f t="shared" si="389"/>
        <v>13</v>
      </c>
      <c r="E549" s="25">
        <f t="shared" si="389"/>
        <v>13</v>
      </c>
      <c r="F549" s="25">
        <f t="shared" si="389"/>
        <v>13</v>
      </c>
      <c r="G549" s="25">
        <f t="shared" si="389"/>
        <v>13</v>
      </c>
      <c r="H549" s="46">
        <f t="shared" ref="H549" si="390">SUM(B549:G549)</f>
        <v>78</v>
      </c>
      <c r="I549" s="31">
        <f>CHIDIST(H549,1)</f>
        <v>1.0304055432977745E-18</v>
      </c>
      <c r="J549" s="18"/>
      <c r="K549" s="18"/>
      <c r="L549" s="18"/>
      <c r="M549" s="1"/>
      <c r="N549" s="1"/>
      <c r="O549" s="60">
        <f>O$29</f>
        <v>0</v>
      </c>
    </row>
    <row r="550" spans="1:15" ht="18">
      <c r="A550" s="53" t="s">
        <v>77</v>
      </c>
      <c r="B550" s="54"/>
      <c r="C550" s="54"/>
      <c r="D550" s="54"/>
      <c r="E550" s="54"/>
      <c r="F550" s="54"/>
      <c r="G550" s="55"/>
      <c r="H550" s="24"/>
      <c r="I550" s="18"/>
      <c r="J550" s="18"/>
      <c r="K550" s="18"/>
      <c r="L550" s="18"/>
      <c r="M550" s="1"/>
      <c r="N550" s="1"/>
      <c r="O550" s="60">
        <f>O$30</f>
        <v>0</v>
      </c>
    </row>
    <row r="551" spans="1:15" ht="18">
      <c r="A551" s="19" t="s">
        <v>72</v>
      </c>
      <c r="B551" s="26" t="s">
        <v>66</v>
      </c>
      <c r="C551" s="26" t="s">
        <v>67</v>
      </c>
      <c r="D551" s="26" t="s">
        <v>68</v>
      </c>
      <c r="E551" s="26" t="s">
        <v>69</v>
      </c>
      <c r="F551" s="26" t="s">
        <v>70</v>
      </c>
      <c r="G551" s="26" t="s">
        <v>71</v>
      </c>
      <c r="H551" s="24"/>
      <c r="I551" s="17"/>
      <c r="J551" s="17"/>
      <c r="K551" s="17"/>
      <c r="L551" s="17"/>
      <c r="M551" s="1"/>
      <c r="N551" s="1"/>
      <c r="O551" s="60">
        <f>O$31</f>
        <v>0</v>
      </c>
    </row>
    <row r="552" spans="1:15" ht="18">
      <c r="A552" s="19" t="s">
        <v>65</v>
      </c>
      <c r="B552" s="25">
        <f>2/74</f>
        <v>2.7027027027027029E-2</v>
      </c>
      <c r="C552" s="25">
        <f t="shared" ref="C552" si="391">2/74</f>
        <v>2.7027027027027029E-2</v>
      </c>
      <c r="D552" s="25">
        <f>4/74</f>
        <v>5.4054054054054057E-2</v>
      </c>
      <c r="E552" s="25">
        <f>6/74</f>
        <v>8.1081081081081086E-2</v>
      </c>
      <c r="F552" s="25">
        <f>14/74</f>
        <v>0.1891891891891892</v>
      </c>
      <c r="G552" s="25">
        <f>46/74</f>
        <v>0.6216216216216216</v>
      </c>
      <c r="H552" s="24">
        <f t="shared" ref="H552:H553" si="392">SUM(B552:G552)</f>
        <v>1</v>
      </c>
      <c r="I552" s="17"/>
      <c r="J552" s="17"/>
      <c r="K552" s="17"/>
      <c r="L552" s="17"/>
      <c r="M552" s="1"/>
      <c r="N552" s="1"/>
      <c r="O552" s="60">
        <f>O$32</f>
        <v>0</v>
      </c>
    </row>
    <row r="553" spans="1:15" ht="18.75" thickBot="1">
      <c r="A553" s="19" t="s">
        <v>73</v>
      </c>
      <c r="B553" s="29">
        <f>IF($M541&lt;1,13,B552*$H554)</f>
        <v>13</v>
      </c>
      <c r="C553" s="29">
        <f t="shared" ref="C553:G553" si="393">IF($M541&lt;1,13,C552*$H554)</f>
        <v>13</v>
      </c>
      <c r="D553" s="29">
        <f t="shared" si="393"/>
        <v>13</v>
      </c>
      <c r="E553" s="29">
        <f t="shared" si="393"/>
        <v>13</v>
      </c>
      <c r="F553" s="29">
        <f t="shared" si="393"/>
        <v>13</v>
      </c>
      <c r="G553" s="29">
        <f t="shared" si="393"/>
        <v>13</v>
      </c>
      <c r="H553" s="24">
        <f t="shared" si="392"/>
        <v>78</v>
      </c>
      <c r="I553" s="17"/>
      <c r="J553" s="17"/>
      <c r="K553" s="17"/>
      <c r="L553" s="17"/>
      <c r="M553" s="1"/>
      <c r="N553" s="1"/>
      <c r="O553" s="60">
        <f>O$33</f>
        <v>0</v>
      </c>
    </row>
    <row r="554" spans="1:15" ht="19.5" thickTop="1" thickBot="1">
      <c r="A554" s="28" t="s">
        <v>60</v>
      </c>
      <c r="B554" s="40">
        <f>B547</f>
        <v>0</v>
      </c>
      <c r="C554" s="41">
        <f t="shared" ref="C554:G554" si="394">C547</f>
        <v>0</v>
      </c>
      <c r="D554" s="41">
        <f t="shared" si="394"/>
        <v>0</v>
      </c>
      <c r="E554" s="41">
        <f t="shared" si="394"/>
        <v>0</v>
      </c>
      <c r="F554" s="41">
        <f t="shared" si="394"/>
        <v>0</v>
      </c>
      <c r="G554" s="42">
        <f t="shared" si="394"/>
        <v>0</v>
      </c>
      <c r="H554" s="18">
        <f>SUM(B554:G554)</f>
        <v>0</v>
      </c>
      <c r="I554" s="17"/>
      <c r="J554" s="17"/>
      <c r="K554" s="17"/>
      <c r="L554" s="17"/>
      <c r="M554" s="1"/>
      <c r="N554" s="1"/>
      <c r="O554" s="60">
        <f>O$34</f>
        <v>0</v>
      </c>
    </row>
    <row r="555" spans="1:15" ht="27" thickTop="1">
      <c r="A555" s="19" t="s">
        <v>63</v>
      </c>
      <c r="B555" s="30">
        <f>(B554-B553)*(B554-B553)</f>
        <v>169</v>
      </c>
      <c r="C555" s="30">
        <f t="shared" ref="C555:G555" si="395">(C554-C553)*(C554-C553)</f>
        <v>169</v>
      </c>
      <c r="D555" s="30">
        <f t="shared" si="395"/>
        <v>169</v>
      </c>
      <c r="E555" s="30">
        <f t="shared" si="395"/>
        <v>169</v>
      </c>
      <c r="F555" s="30">
        <f t="shared" si="395"/>
        <v>169</v>
      </c>
      <c r="G555" s="30">
        <f t="shared" si="395"/>
        <v>169</v>
      </c>
      <c r="H555" s="24"/>
      <c r="I555" s="32" t="s">
        <v>74</v>
      </c>
      <c r="J555" s="17"/>
      <c r="K555" s="17"/>
      <c r="L555" s="17"/>
      <c r="M555" s="1"/>
      <c r="N555" s="1"/>
      <c r="O555" s="60">
        <f>O$35</f>
        <v>0</v>
      </c>
    </row>
    <row r="556" spans="1:15" ht="18.75" thickBot="1">
      <c r="A556" s="19" t="s">
        <v>64</v>
      </c>
      <c r="B556" s="25">
        <f>B555/B553</f>
        <v>13</v>
      </c>
      <c r="C556" s="25">
        <f t="shared" ref="C556:G556" si="396">C555/C553</f>
        <v>13</v>
      </c>
      <c r="D556" s="25">
        <f t="shared" si="396"/>
        <v>13</v>
      </c>
      <c r="E556" s="25">
        <f t="shared" si="396"/>
        <v>13</v>
      </c>
      <c r="F556" s="25">
        <f t="shared" si="396"/>
        <v>13</v>
      </c>
      <c r="G556" s="25">
        <f t="shared" si="396"/>
        <v>13</v>
      </c>
      <c r="H556" s="46">
        <f t="shared" ref="H556" si="397">SUM(B556:G556)</f>
        <v>78</v>
      </c>
      <c r="I556" s="31">
        <f>CHIDIST(H556,1)</f>
        <v>1.0304055432977745E-18</v>
      </c>
      <c r="J556" s="17"/>
      <c r="K556" s="17"/>
      <c r="L556" s="17"/>
      <c r="M556" s="1"/>
      <c r="N556" s="1"/>
      <c r="O556" s="60">
        <f>O$36</f>
        <v>0</v>
      </c>
    </row>
    <row r="557" spans="1:15" ht="18.75" thickBot="1">
      <c r="A557" s="1"/>
      <c r="B557" s="33"/>
      <c r="C557" s="33"/>
      <c r="D557" s="33"/>
      <c r="E557" s="33"/>
      <c r="F557" s="33"/>
      <c r="G557" s="33"/>
      <c r="H557" s="17"/>
      <c r="I557" s="17"/>
      <c r="J557" s="17"/>
      <c r="K557" s="17"/>
      <c r="L557" s="17"/>
      <c r="M557" s="1"/>
      <c r="N557" s="1"/>
      <c r="O557" s="60">
        <f>O$37</f>
        <v>0</v>
      </c>
    </row>
    <row r="558" spans="1:15" ht="18">
      <c r="A558" s="1" t="s">
        <v>75</v>
      </c>
      <c r="B558" s="34">
        <v>0</v>
      </c>
      <c r="C558" s="35">
        <v>0.1</v>
      </c>
      <c r="D558" s="35">
        <v>0.5</v>
      </c>
      <c r="E558" s="35">
        <v>1</v>
      </c>
      <c r="F558" s="35">
        <v>2.5</v>
      </c>
      <c r="G558" s="36">
        <v>5</v>
      </c>
      <c r="H558" s="17"/>
      <c r="I558" s="17"/>
      <c r="J558" s="17"/>
      <c r="K558" s="17"/>
      <c r="L558" s="17"/>
      <c r="M558" s="1"/>
      <c r="N558" s="1"/>
      <c r="O558" s="60">
        <f>O$38</f>
        <v>0</v>
      </c>
    </row>
    <row r="559" spans="1:15" ht="18.75" thickBot="1">
      <c r="A559" s="1" t="s">
        <v>76</v>
      </c>
      <c r="B559" s="37">
        <f>CHIDIST(B558,1)</f>
        <v>1</v>
      </c>
      <c r="C559" s="38">
        <f t="shared" ref="C559:G559" si="398">CHIDIST(C558,1)</f>
        <v>0.75182963429462546</v>
      </c>
      <c r="D559" s="38">
        <f t="shared" si="398"/>
        <v>0.4795001239653619</v>
      </c>
      <c r="E559" s="38">
        <f t="shared" si="398"/>
        <v>0.31731081309762943</v>
      </c>
      <c r="F559" s="38">
        <f t="shared" si="398"/>
        <v>0.11384633491240598</v>
      </c>
      <c r="G559" s="39">
        <f t="shared" si="398"/>
        <v>2.5347320288920873E-2</v>
      </c>
      <c r="H559" s="17"/>
      <c r="I559" s="17"/>
      <c r="J559" s="17"/>
      <c r="K559" s="17"/>
      <c r="L559" s="17"/>
      <c r="M559" s="1"/>
      <c r="N559" s="1"/>
      <c r="O559" s="60">
        <f>O$39</f>
        <v>0</v>
      </c>
    </row>
    <row r="560" spans="1:15" ht="18">
      <c r="A560" s="1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"/>
      <c r="N560" s="1"/>
      <c r="O560" s="60">
        <f>O$40</f>
        <v>0</v>
      </c>
    </row>
    <row r="561" spans="1:15" ht="18">
      <c r="A561" s="47"/>
      <c r="B561" s="48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"/>
      <c r="N561" s="1"/>
      <c r="O561" s="60">
        <f>O$41</f>
        <v>0</v>
      </c>
    </row>
    <row r="562" spans="1:15" ht="18">
      <c r="A562" s="14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"/>
      <c r="N562" s="1"/>
      <c r="O562" s="60">
        <f>O$42</f>
        <v>0</v>
      </c>
    </row>
    <row r="563" spans="1:15" ht="18">
      <c r="A563" s="14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"/>
      <c r="N563" s="1"/>
      <c r="O563" s="60">
        <f>O$43</f>
        <v>0</v>
      </c>
    </row>
    <row r="564" spans="1:15" ht="1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5" ht="19.5" thickBot="1">
      <c r="A565" s="7" t="str">
        <f>'Название и список группы'!A23</f>
        <v>Фоменко</v>
      </c>
      <c r="B565" s="56" t="str">
        <f>'Название и список группы'!B23</f>
        <v>Валерия Алексеевна</v>
      </c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1"/>
      <c r="O565" s="60" t="str">
        <f>O$19</f>
        <v>Заполните только желтые поля!!!</v>
      </c>
    </row>
    <row r="566" spans="1:15" ht="18.75" thickTop="1">
      <c r="A566" s="19" t="s">
        <v>58</v>
      </c>
      <c r="B566" s="20">
        <v>1</v>
      </c>
      <c r="C566" s="20">
        <v>2</v>
      </c>
      <c r="D566" s="21">
        <v>3</v>
      </c>
      <c r="E566" s="21">
        <v>4</v>
      </c>
      <c r="F566" s="21">
        <v>5</v>
      </c>
      <c r="G566" s="21">
        <v>6</v>
      </c>
      <c r="H566" s="21">
        <v>7</v>
      </c>
      <c r="I566" s="21">
        <v>8</v>
      </c>
      <c r="J566" s="21">
        <v>9</v>
      </c>
      <c r="K566" s="21">
        <v>10</v>
      </c>
      <c r="L566" s="24"/>
      <c r="M566" s="58" t="s">
        <v>1</v>
      </c>
      <c r="N566" s="1"/>
      <c r="O566" s="61" t="str">
        <f>O$20</f>
        <v>10 серий по &lt;7 бросков монеты</v>
      </c>
    </row>
    <row r="567" spans="1:15" ht="18.75" thickBot="1">
      <c r="A567" s="19" t="s">
        <v>0</v>
      </c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18"/>
      <c r="M567" s="59">
        <f>IF(H573=10,1,10^(-5))</f>
        <v>1.0000000000000001E-5</v>
      </c>
      <c r="N567" s="1"/>
      <c r="O567" s="65" t="str">
        <f>O$21</f>
        <v>Серия завершается, если выпал "орел" или,</v>
      </c>
    </row>
    <row r="568" spans="1:15" ht="18.75" thickTop="1">
      <c r="A568" s="19" t="s">
        <v>57</v>
      </c>
      <c r="B568" s="16">
        <f>IF(B567=0,0,60/B567)</f>
        <v>0</v>
      </c>
      <c r="C568" s="16">
        <f t="shared" ref="C568:K568" si="399">IF(C567=0,0,60/C567)</f>
        <v>0</v>
      </c>
      <c r="D568" s="16">
        <f t="shared" si="399"/>
        <v>0</v>
      </c>
      <c r="E568" s="16">
        <f t="shared" si="399"/>
        <v>0</v>
      </c>
      <c r="F568" s="16">
        <f t="shared" si="399"/>
        <v>0</v>
      </c>
      <c r="G568" s="16">
        <f t="shared" si="399"/>
        <v>0</v>
      </c>
      <c r="H568" s="16">
        <f t="shared" si="399"/>
        <v>0</v>
      </c>
      <c r="I568" s="16">
        <f t="shared" si="399"/>
        <v>0</v>
      </c>
      <c r="J568" s="16">
        <f t="shared" si="399"/>
        <v>0</v>
      </c>
      <c r="K568" s="16">
        <f t="shared" si="399"/>
        <v>0</v>
      </c>
      <c r="L568" s="24"/>
      <c r="M568" s="1"/>
      <c r="N568" s="1"/>
      <c r="O568" s="65" t="str">
        <f>O$22</f>
        <v>если выпали только решки, после 6-го броска.</v>
      </c>
    </row>
    <row r="569" spans="1:15" ht="18">
      <c r="A569" s="49" t="s">
        <v>78</v>
      </c>
      <c r="B569" s="50">
        <f>IF(SUM(B567:L567)&gt;0,1,10^(-5))</f>
        <v>1.0000000000000001E-5</v>
      </c>
      <c r="C569" s="22"/>
      <c r="D569" s="22"/>
      <c r="E569" s="22"/>
      <c r="F569" s="22"/>
      <c r="G569" s="22"/>
      <c r="H569" s="23"/>
      <c r="I569" s="23"/>
      <c r="J569" s="23"/>
      <c r="K569" s="23"/>
      <c r="L569" s="18"/>
      <c r="M569" s="1"/>
      <c r="N569" s="1"/>
      <c r="O569" s="60" t="str">
        <f>O$23</f>
        <v>K - кол-во бросков серии.</v>
      </c>
    </row>
    <row r="570" spans="1:15" ht="18">
      <c r="A570" s="19" t="s">
        <v>59</v>
      </c>
      <c r="B570" s="16">
        <v>10</v>
      </c>
      <c r="C570" s="16">
        <v>12</v>
      </c>
      <c r="D570" s="16">
        <v>15</v>
      </c>
      <c r="E570" s="16">
        <v>20</v>
      </c>
      <c r="F570" s="16">
        <v>30</v>
      </c>
      <c r="G570" s="16">
        <v>60</v>
      </c>
      <c r="H570" s="24"/>
      <c r="I570" s="18"/>
      <c r="J570" s="18"/>
      <c r="K570" s="18"/>
      <c r="L570" s="18"/>
      <c r="M570" s="1"/>
      <c r="N570" s="1"/>
      <c r="O570" s="60" t="str">
        <f>O$24</f>
        <v>X=60/K</v>
      </c>
    </row>
    <row r="571" spans="1:15" ht="18">
      <c r="A571" s="19" t="s">
        <v>62</v>
      </c>
      <c r="B571" s="25">
        <f>1/32</f>
        <v>3.125E-2</v>
      </c>
      <c r="C571" s="25">
        <f>1/32</f>
        <v>3.125E-2</v>
      </c>
      <c r="D571" s="25">
        <f>1/16</f>
        <v>6.25E-2</v>
      </c>
      <c r="E571" s="25">
        <f>1/8</f>
        <v>0.125</v>
      </c>
      <c r="F571" s="25">
        <f>1/4</f>
        <v>0.25</v>
      </c>
      <c r="G571" s="25">
        <f>1/2</f>
        <v>0.5</v>
      </c>
      <c r="H571" s="24">
        <f t="shared" ref="H571" si="400">SUM(B571:G571)</f>
        <v>1</v>
      </c>
      <c r="I571" s="18"/>
      <c r="J571" s="18"/>
      <c r="K571" s="18"/>
      <c r="L571" s="18"/>
      <c r="M571" s="1"/>
      <c r="N571" s="1"/>
      <c r="O571" s="60">
        <f>O$25</f>
        <v>0</v>
      </c>
    </row>
    <row r="572" spans="1:15" ht="18.75" thickBot="1">
      <c r="A572" s="19" t="s">
        <v>61</v>
      </c>
      <c r="B572" s="29">
        <f>IF($M567&lt;1,13,B571*$H573)</f>
        <v>13</v>
      </c>
      <c r="C572" s="29">
        <f t="shared" ref="C572:G572" si="401">IF($M567&lt;1,13,C571*$H573)</f>
        <v>13</v>
      </c>
      <c r="D572" s="29">
        <f t="shared" si="401"/>
        <v>13</v>
      </c>
      <c r="E572" s="29">
        <f t="shared" si="401"/>
        <v>13</v>
      </c>
      <c r="F572" s="29">
        <f t="shared" si="401"/>
        <v>13</v>
      </c>
      <c r="G572" s="29">
        <f t="shared" si="401"/>
        <v>13</v>
      </c>
      <c r="H572" s="24">
        <f>SUM(B572:G572)</f>
        <v>78</v>
      </c>
      <c r="I572" s="18"/>
      <c r="J572" s="18"/>
      <c r="K572" s="18"/>
      <c r="L572" s="18"/>
      <c r="M572" s="1"/>
      <c r="N572" s="1"/>
      <c r="O572" s="60">
        <f>O$26</f>
        <v>0</v>
      </c>
    </row>
    <row r="573" spans="1:15" ht="19.5" thickTop="1" thickBot="1">
      <c r="A573" s="28" t="s">
        <v>60</v>
      </c>
      <c r="B573" s="43"/>
      <c r="C573" s="44"/>
      <c r="D573" s="44"/>
      <c r="E573" s="44"/>
      <c r="F573" s="44"/>
      <c r="G573" s="45"/>
      <c r="H573" s="18">
        <f>SUM(B573:G573)</f>
        <v>0</v>
      </c>
      <c r="I573" s="18"/>
      <c r="J573" s="18"/>
      <c r="K573" s="18"/>
      <c r="L573" s="18"/>
      <c r="M573" s="1"/>
      <c r="N573" s="1"/>
      <c r="O573" s="60">
        <f>O$27</f>
        <v>0</v>
      </c>
    </row>
    <row r="574" spans="1:15" ht="27" thickTop="1">
      <c r="A574" s="19" t="s">
        <v>63</v>
      </c>
      <c r="B574" s="30">
        <f>(B573-B572)*(B573-B572)</f>
        <v>169</v>
      </c>
      <c r="C574" s="30">
        <f t="shared" ref="C574:G574" si="402">(C573-C572)*(C573-C572)</f>
        <v>169</v>
      </c>
      <c r="D574" s="30">
        <f t="shared" si="402"/>
        <v>169</v>
      </c>
      <c r="E574" s="30">
        <f t="shared" si="402"/>
        <v>169</v>
      </c>
      <c r="F574" s="30">
        <f t="shared" si="402"/>
        <v>169</v>
      </c>
      <c r="G574" s="30">
        <f t="shared" si="402"/>
        <v>169</v>
      </c>
      <c r="H574" s="24"/>
      <c r="I574" s="32" t="s">
        <v>74</v>
      </c>
      <c r="J574" s="18"/>
      <c r="K574" s="18"/>
      <c r="L574" s="18"/>
      <c r="M574" s="1"/>
      <c r="N574" s="1"/>
      <c r="O574" s="60">
        <f>O$28</f>
        <v>0</v>
      </c>
    </row>
    <row r="575" spans="1:15" ht="18.75" thickBot="1">
      <c r="A575" s="19" t="s">
        <v>64</v>
      </c>
      <c r="B575" s="25">
        <f>B574/B572</f>
        <v>13</v>
      </c>
      <c r="C575" s="25">
        <f t="shared" ref="C575:G575" si="403">C574/C572</f>
        <v>13</v>
      </c>
      <c r="D575" s="25">
        <f t="shared" si="403"/>
        <v>13</v>
      </c>
      <c r="E575" s="25">
        <f t="shared" si="403"/>
        <v>13</v>
      </c>
      <c r="F575" s="25">
        <f t="shared" si="403"/>
        <v>13</v>
      </c>
      <c r="G575" s="25">
        <f t="shared" si="403"/>
        <v>13</v>
      </c>
      <c r="H575" s="46">
        <f t="shared" ref="H575" si="404">SUM(B575:G575)</f>
        <v>78</v>
      </c>
      <c r="I575" s="31">
        <f>CHIDIST(H575,1)</f>
        <v>1.0304055432977745E-18</v>
      </c>
      <c r="J575" s="18"/>
      <c r="K575" s="18"/>
      <c r="L575" s="18"/>
      <c r="M575" s="1"/>
      <c r="N575" s="1"/>
      <c r="O575" s="60">
        <f>O$29</f>
        <v>0</v>
      </c>
    </row>
    <row r="576" spans="1:15" ht="18">
      <c r="A576" s="53" t="s">
        <v>77</v>
      </c>
      <c r="B576" s="54"/>
      <c r="C576" s="54"/>
      <c r="D576" s="54"/>
      <c r="E576" s="54"/>
      <c r="F576" s="54"/>
      <c r="G576" s="55"/>
      <c r="H576" s="24"/>
      <c r="I576" s="18"/>
      <c r="J576" s="18"/>
      <c r="K576" s="18"/>
      <c r="L576" s="18"/>
      <c r="M576" s="1"/>
      <c r="N576" s="1"/>
      <c r="O576" s="60">
        <f>O$30</f>
        <v>0</v>
      </c>
    </row>
    <row r="577" spans="1:15" ht="18">
      <c r="A577" s="19" t="s">
        <v>72</v>
      </c>
      <c r="B577" s="26" t="s">
        <v>66</v>
      </c>
      <c r="C577" s="26" t="s">
        <v>67</v>
      </c>
      <c r="D577" s="26" t="s">
        <v>68</v>
      </c>
      <c r="E577" s="26" t="s">
        <v>69</v>
      </c>
      <c r="F577" s="26" t="s">
        <v>70</v>
      </c>
      <c r="G577" s="26" t="s">
        <v>71</v>
      </c>
      <c r="H577" s="24"/>
      <c r="I577" s="17"/>
      <c r="J577" s="17"/>
      <c r="K577" s="17"/>
      <c r="L577" s="17"/>
      <c r="M577" s="1"/>
      <c r="N577" s="1"/>
      <c r="O577" s="60">
        <f>O$31</f>
        <v>0</v>
      </c>
    </row>
    <row r="578" spans="1:15" ht="18">
      <c r="A578" s="19" t="s">
        <v>65</v>
      </c>
      <c r="B578" s="25">
        <f>2/74</f>
        <v>2.7027027027027029E-2</v>
      </c>
      <c r="C578" s="25">
        <f t="shared" ref="C578" si="405">2/74</f>
        <v>2.7027027027027029E-2</v>
      </c>
      <c r="D578" s="25">
        <f>4/74</f>
        <v>5.4054054054054057E-2</v>
      </c>
      <c r="E578" s="25">
        <f>6/74</f>
        <v>8.1081081081081086E-2</v>
      </c>
      <c r="F578" s="25">
        <f>14/74</f>
        <v>0.1891891891891892</v>
      </c>
      <c r="G578" s="25">
        <f>46/74</f>
        <v>0.6216216216216216</v>
      </c>
      <c r="H578" s="24">
        <f t="shared" ref="H578:H579" si="406">SUM(B578:G578)</f>
        <v>1</v>
      </c>
      <c r="I578" s="17"/>
      <c r="J578" s="17"/>
      <c r="K578" s="17"/>
      <c r="L578" s="17"/>
      <c r="M578" s="1"/>
      <c r="N578" s="1"/>
      <c r="O578" s="60">
        <f>O$32</f>
        <v>0</v>
      </c>
    </row>
    <row r="579" spans="1:15" ht="18.75" thickBot="1">
      <c r="A579" s="19" t="s">
        <v>73</v>
      </c>
      <c r="B579" s="29">
        <f>IF($M567&lt;1,13,B578*$H580)</f>
        <v>13</v>
      </c>
      <c r="C579" s="29">
        <f t="shared" ref="C579:G579" si="407">IF($M567&lt;1,13,C578*$H580)</f>
        <v>13</v>
      </c>
      <c r="D579" s="29">
        <f t="shared" si="407"/>
        <v>13</v>
      </c>
      <c r="E579" s="29">
        <f t="shared" si="407"/>
        <v>13</v>
      </c>
      <c r="F579" s="29">
        <f t="shared" si="407"/>
        <v>13</v>
      </c>
      <c r="G579" s="29">
        <f t="shared" si="407"/>
        <v>13</v>
      </c>
      <c r="H579" s="24">
        <f t="shared" si="406"/>
        <v>78</v>
      </c>
      <c r="I579" s="17"/>
      <c r="J579" s="17"/>
      <c r="K579" s="17"/>
      <c r="L579" s="17"/>
      <c r="M579" s="1"/>
      <c r="N579" s="1"/>
      <c r="O579" s="60">
        <f>O$33</f>
        <v>0</v>
      </c>
    </row>
    <row r="580" spans="1:15" ht="19.5" thickTop="1" thickBot="1">
      <c r="A580" s="28" t="s">
        <v>60</v>
      </c>
      <c r="B580" s="40">
        <f>B573</f>
        <v>0</v>
      </c>
      <c r="C580" s="41">
        <f t="shared" ref="C580:G580" si="408">C573</f>
        <v>0</v>
      </c>
      <c r="D580" s="41">
        <f t="shared" si="408"/>
        <v>0</v>
      </c>
      <c r="E580" s="41">
        <f t="shared" si="408"/>
        <v>0</v>
      </c>
      <c r="F580" s="41">
        <f t="shared" si="408"/>
        <v>0</v>
      </c>
      <c r="G580" s="42">
        <f t="shared" si="408"/>
        <v>0</v>
      </c>
      <c r="H580" s="18">
        <f>SUM(B580:G580)</f>
        <v>0</v>
      </c>
      <c r="I580" s="17"/>
      <c r="J580" s="17"/>
      <c r="K580" s="17"/>
      <c r="L580" s="17"/>
      <c r="M580" s="1"/>
      <c r="N580" s="1"/>
      <c r="O580" s="60">
        <f>O$34</f>
        <v>0</v>
      </c>
    </row>
    <row r="581" spans="1:15" ht="27" thickTop="1">
      <c r="A581" s="19" t="s">
        <v>63</v>
      </c>
      <c r="B581" s="30">
        <f>(B580-B579)*(B580-B579)</f>
        <v>169</v>
      </c>
      <c r="C581" s="30">
        <f t="shared" ref="C581:G581" si="409">(C580-C579)*(C580-C579)</f>
        <v>169</v>
      </c>
      <c r="D581" s="30">
        <f t="shared" si="409"/>
        <v>169</v>
      </c>
      <c r="E581" s="30">
        <f t="shared" si="409"/>
        <v>169</v>
      </c>
      <c r="F581" s="30">
        <f t="shared" si="409"/>
        <v>169</v>
      </c>
      <c r="G581" s="30">
        <f t="shared" si="409"/>
        <v>169</v>
      </c>
      <c r="H581" s="24"/>
      <c r="I581" s="32" t="s">
        <v>74</v>
      </c>
      <c r="J581" s="17"/>
      <c r="K581" s="17"/>
      <c r="L581" s="17"/>
      <c r="M581" s="1"/>
      <c r="N581" s="1"/>
      <c r="O581" s="60">
        <f>O$35</f>
        <v>0</v>
      </c>
    </row>
    <row r="582" spans="1:15" ht="18.75" thickBot="1">
      <c r="A582" s="19" t="s">
        <v>64</v>
      </c>
      <c r="B582" s="25">
        <f>B581/B579</f>
        <v>13</v>
      </c>
      <c r="C582" s="25">
        <f t="shared" ref="C582:G582" si="410">C581/C579</f>
        <v>13</v>
      </c>
      <c r="D582" s="25">
        <f t="shared" si="410"/>
        <v>13</v>
      </c>
      <c r="E582" s="25">
        <f t="shared" si="410"/>
        <v>13</v>
      </c>
      <c r="F582" s="25">
        <f t="shared" si="410"/>
        <v>13</v>
      </c>
      <c r="G582" s="25">
        <f t="shared" si="410"/>
        <v>13</v>
      </c>
      <c r="H582" s="46">
        <f t="shared" ref="H582" si="411">SUM(B582:G582)</f>
        <v>78</v>
      </c>
      <c r="I582" s="31">
        <f>CHIDIST(H582,1)</f>
        <v>1.0304055432977745E-18</v>
      </c>
      <c r="J582" s="17"/>
      <c r="K582" s="17"/>
      <c r="L582" s="17"/>
      <c r="M582" s="1"/>
      <c r="N582" s="1"/>
      <c r="O582" s="60">
        <f>O$36</f>
        <v>0</v>
      </c>
    </row>
    <row r="583" spans="1:15" ht="18.75" thickBot="1">
      <c r="A583" s="1"/>
      <c r="B583" s="33"/>
      <c r="C583" s="33"/>
      <c r="D583" s="33"/>
      <c r="E583" s="33"/>
      <c r="F583" s="33"/>
      <c r="G583" s="33"/>
      <c r="H583" s="17"/>
      <c r="I583" s="17"/>
      <c r="J583" s="17"/>
      <c r="K583" s="17"/>
      <c r="L583" s="17"/>
      <c r="M583" s="1"/>
      <c r="N583" s="1"/>
      <c r="O583" s="60">
        <f>O$37</f>
        <v>0</v>
      </c>
    </row>
    <row r="584" spans="1:15" ht="18">
      <c r="A584" s="1" t="s">
        <v>75</v>
      </c>
      <c r="B584" s="34">
        <v>0</v>
      </c>
      <c r="C584" s="35">
        <v>0.1</v>
      </c>
      <c r="D584" s="35">
        <v>0.5</v>
      </c>
      <c r="E584" s="35">
        <v>1</v>
      </c>
      <c r="F584" s="35">
        <v>2.5</v>
      </c>
      <c r="G584" s="36">
        <v>5</v>
      </c>
      <c r="H584" s="17"/>
      <c r="I584" s="17"/>
      <c r="J584" s="17"/>
      <c r="K584" s="17"/>
      <c r="L584" s="17"/>
      <c r="M584" s="1"/>
      <c r="N584" s="1"/>
      <c r="O584" s="60">
        <f>O$38</f>
        <v>0</v>
      </c>
    </row>
    <row r="585" spans="1:15" ht="18.75" thickBot="1">
      <c r="A585" s="1" t="s">
        <v>76</v>
      </c>
      <c r="B585" s="37">
        <f>CHIDIST(B584,1)</f>
        <v>1</v>
      </c>
      <c r="C585" s="38">
        <f t="shared" ref="C585:G585" si="412">CHIDIST(C584,1)</f>
        <v>0.75182963429462546</v>
      </c>
      <c r="D585" s="38">
        <f t="shared" si="412"/>
        <v>0.4795001239653619</v>
      </c>
      <c r="E585" s="38">
        <f t="shared" si="412"/>
        <v>0.31731081309762943</v>
      </c>
      <c r="F585" s="38">
        <f t="shared" si="412"/>
        <v>0.11384633491240598</v>
      </c>
      <c r="G585" s="39">
        <f t="shared" si="412"/>
        <v>2.5347320288920873E-2</v>
      </c>
      <c r="H585" s="17"/>
      <c r="I585" s="17"/>
      <c r="J585" s="17"/>
      <c r="K585" s="17"/>
      <c r="L585" s="17"/>
      <c r="M585" s="1"/>
      <c r="N585" s="1"/>
      <c r="O585" s="60">
        <f>O$39</f>
        <v>0</v>
      </c>
    </row>
    <row r="586" spans="1:15" ht="18">
      <c r="A586" s="1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"/>
      <c r="N586" s="1"/>
      <c r="O586" s="60">
        <f>O$40</f>
        <v>0</v>
      </c>
    </row>
    <row r="587" spans="1:15" ht="18">
      <c r="A587" s="47"/>
      <c r="B587" s="48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"/>
      <c r="N587" s="1"/>
      <c r="O587" s="60">
        <f>O$41</f>
        <v>0</v>
      </c>
    </row>
    <row r="588" spans="1:15" ht="18">
      <c r="A588" s="14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"/>
      <c r="N588" s="1"/>
      <c r="O588" s="60">
        <f>O$42</f>
        <v>0</v>
      </c>
    </row>
    <row r="589" spans="1:15" ht="18">
      <c r="A589" s="14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"/>
      <c r="N589" s="1"/>
      <c r="O589" s="60">
        <f>O$43</f>
        <v>0</v>
      </c>
    </row>
    <row r="590" spans="1:15" ht="1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5" ht="19.5" thickBot="1">
      <c r="A591" s="7" t="str">
        <f>'Название и список группы'!A24</f>
        <v>Шершнев</v>
      </c>
      <c r="B591" s="56" t="str">
        <f>'Название и список группы'!B24</f>
        <v>Алексей Алексеевич</v>
      </c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1"/>
      <c r="O591" s="60" t="str">
        <f>O$19</f>
        <v>Заполните только желтые поля!!!</v>
      </c>
    </row>
    <row r="592" spans="1:15" ht="18.75" thickTop="1">
      <c r="A592" s="19" t="s">
        <v>58</v>
      </c>
      <c r="B592" s="20">
        <v>1</v>
      </c>
      <c r="C592" s="20">
        <v>2</v>
      </c>
      <c r="D592" s="21">
        <v>3</v>
      </c>
      <c r="E592" s="21">
        <v>4</v>
      </c>
      <c r="F592" s="21">
        <v>5</v>
      </c>
      <c r="G592" s="21">
        <v>6</v>
      </c>
      <c r="H592" s="21">
        <v>7</v>
      </c>
      <c r="I592" s="21">
        <v>8</v>
      </c>
      <c r="J592" s="21">
        <v>9</v>
      </c>
      <c r="K592" s="21">
        <v>10</v>
      </c>
      <c r="L592" s="24"/>
      <c r="M592" s="58" t="s">
        <v>1</v>
      </c>
      <c r="N592" s="1"/>
      <c r="O592" s="61" t="str">
        <f>O$20</f>
        <v>10 серий по &lt;7 бросков монеты</v>
      </c>
    </row>
    <row r="593" spans="1:15" ht="18.75" thickBot="1">
      <c r="A593" s="19" t="s">
        <v>0</v>
      </c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18"/>
      <c r="M593" s="59">
        <f>IF(H599=10,1,10^(-5))</f>
        <v>1.0000000000000001E-5</v>
      </c>
      <c r="N593" s="1"/>
      <c r="O593" s="65" t="str">
        <f>O$21</f>
        <v>Серия завершается, если выпал "орел" или,</v>
      </c>
    </row>
    <row r="594" spans="1:15" ht="18.75" thickTop="1">
      <c r="A594" s="19" t="s">
        <v>57</v>
      </c>
      <c r="B594" s="16">
        <f>IF(B593=0,0,60/B593)</f>
        <v>0</v>
      </c>
      <c r="C594" s="16">
        <f t="shared" ref="C594:K594" si="413">IF(C593=0,0,60/C593)</f>
        <v>0</v>
      </c>
      <c r="D594" s="16">
        <f t="shared" si="413"/>
        <v>0</v>
      </c>
      <c r="E594" s="16">
        <f t="shared" si="413"/>
        <v>0</v>
      </c>
      <c r="F594" s="16">
        <f t="shared" si="413"/>
        <v>0</v>
      </c>
      <c r="G594" s="16">
        <f t="shared" si="413"/>
        <v>0</v>
      </c>
      <c r="H594" s="16">
        <f t="shared" si="413"/>
        <v>0</v>
      </c>
      <c r="I594" s="16">
        <f t="shared" si="413"/>
        <v>0</v>
      </c>
      <c r="J594" s="16">
        <f t="shared" si="413"/>
        <v>0</v>
      </c>
      <c r="K594" s="16">
        <f t="shared" si="413"/>
        <v>0</v>
      </c>
      <c r="L594" s="24"/>
      <c r="M594" s="1"/>
      <c r="N594" s="1"/>
      <c r="O594" s="65" t="str">
        <f>O$22</f>
        <v>если выпали только решки, после 6-го броска.</v>
      </c>
    </row>
    <row r="595" spans="1:15" ht="18">
      <c r="A595" s="49" t="s">
        <v>78</v>
      </c>
      <c r="B595" s="50">
        <f>IF(SUM(B593:L593)&gt;0,1,10^(-5))</f>
        <v>1.0000000000000001E-5</v>
      </c>
      <c r="C595" s="22"/>
      <c r="D595" s="22"/>
      <c r="E595" s="22"/>
      <c r="F595" s="22"/>
      <c r="G595" s="22"/>
      <c r="H595" s="23"/>
      <c r="I595" s="23"/>
      <c r="J595" s="23"/>
      <c r="K595" s="23"/>
      <c r="L595" s="18"/>
      <c r="M595" s="1"/>
      <c r="N595" s="1"/>
      <c r="O595" s="60" t="str">
        <f>O$23</f>
        <v>K - кол-во бросков серии.</v>
      </c>
    </row>
    <row r="596" spans="1:15" ht="18">
      <c r="A596" s="19" t="s">
        <v>59</v>
      </c>
      <c r="B596" s="16">
        <v>10</v>
      </c>
      <c r="C596" s="16">
        <v>12</v>
      </c>
      <c r="D596" s="16">
        <v>15</v>
      </c>
      <c r="E596" s="16">
        <v>20</v>
      </c>
      <c r="F596" s="16">
        <v>30</v>
      </c>
      <c r="G596" s="16">
        <v>60</v>
      </c>
      <c r="H596" s="24"/>
      <c r="I596" s="18"/>
      <c r="J596" s="18"/>
      <c r="K596" s="18"/>
      <c r="L596" s="18"/>
      <c r="M596" s="1"/>
      <c r="N596" s="1"/>
      <c r="O596" s="60" t="str">
        <f>O$24</f>
        <v>X=60/K</v>
      </c>
    </row>
    <row r="597" spans="1:15" ht="18">
      <c r="A597" s="19" t="s">
        <v>62</v>
      </c>
      <c r="B597" s="25">
        <f>1/32</f>
        <v>3.125E-2</v>
      </c>
      <c r="C597" s="25">
        <f>1/32</f>
        <v>3.125E-2</v>
      </c>
      <c r="D597" s="25">
        <f>1/16</f>
        <v>6.25E-2</v>
      </c>
      <c r="E597" s="25">
        <f>1/8</f>
        <v>0.125</v>
      </c>
      <c r="F597" s="25">
        <f>1/4</f>
        <v>0.25</v>
      </c>
      <c r="G597" s="25">
        <f>1/2</f>
        <v>0.5</v>
      </c>
      <c r="H597" s="24">
        <f t="shared" ref="H597" si="414">SUM(B597:G597)</f>
        <v>1</v>
      </c>
      <c r="I597" s="18"/>
      <c r="J597" s="18"/>
      <c r="K597" s="18"/>
      <c r="L597" s="18"/>
      <c r="M597" s="1"/>
      <c r="N597" s="1"/>
      <c r="O597" s="60">
        <f>O$25</f>
        <v>0</v>
      </c>
    </row>
    <row r="598" spans="1:15" ht="18.75" thickBot="1">
      <c r="A598" s="19" t="s">
        <v>61</v>
      </c>
      <c r="B598" s="29">
        <f>IF($M593&lt;1,13,B597*$H599)</f>
        <v>13</v>
      </c>
      <c r="C598" s="29">
        <f t="shared" ref="C598:G598" si="415">IF($M593&lt;1,13,C597*$H599)</f>
        <v>13</v>
      </c>
      <c r="D598" s="29">
        <f t="shared" si="415"/>
        <v>13</v>
      </c>
      <c r="E598" s="29">
        <f t="shared" si="415"/>
        <v>13</v>
      </c>
      <c r="F598" s="29">
        <f t="shared" si="415"/>
        <v>13</v>
      </c>
      <c r="G598" s="29">
        <f t="shared" si="415"/>
        <v>13</v>
      </c>
      <c r="H598" s="24">
        <f>SUM(B598:G598)</f>
        <v>78</v>
      </c>
      <c r="I598" s="18"/>
      <c r="J598" s="18"/>
      <c r="K598" s="18"/>
      <c r="L598" s="18"/>
      <c r="M598" s="1"/>
      <c r="N598" s="1"/>
      <c r="O598" s="60">
        <f>O$26</f>
        <v>0</v>
      </c>
    </row>
    <row r="599" spans="1:15" ht="19.5" thickTop="1" thickBot="1">
      <c r="A599" s="28" t="s">
        <v>60</v>
      </c>
      <c r="B599" s="43"/>
      <c r="C599" s="44"/>
      <c r="D599" s="44"/>
      <c r="E599" s="44"/>
      <c r="F599" s="44"/>
      <c r="G599" s="45"/>
      <c r="H599" s="18">
        <f>SUM(B599:G599)</f>
        <v>0</v>
      </c>
      <c r="I599" s="18"/>
      <c r="J599" s="18"/>
      <c r="K599" s="18"/>
      <c r="L599" s="18"/>
      <c r="M599" s="1"/>
      <c r="N599" s="1"/>
      <c r="O599" s="60">
        <f>O$27</f>
        <v>0</v>
      </c>
    </row>
    <row r="600" spans="1:15" ht="27" thickTop="1">
      <c r="A600" s="19" t="s">
        <v>63</v>
      </c>
      <c r="B600" s="30">
        <f>(B599-B598)*(B599-B598)</f>
        <v>169</v>
      </c>
      <c r="C600" s="30">
        <f t="shared" ref="C600:G600" si="416">(C599-C598)*(C599-C598)</f>
        <v>169</v>
      </c>
      <c r="D600" s="30">
        <f t="shared" si="416"/>
        <v>169</v>
      </c>
      <c r="E600" s="30">
        <f t="shared" si="416"/>
        <v>169</v>
      </c>
      <c r="F600" s="30">
        <f t="shared" si="416"/>
        <v>169</v>
      </c>
      <c r="G600" s="30">
        <f t="shared" si="416"/>
        <v>169</v>
      </c>
      <c r="H600" s="24"/>
      <c r="I600" s="32" t="s">
        <v>74</v>
      </c>
      <c r="J600" s="18"/>
      <c r="K600" s="18"/>
      <c r="L600" s="18"/>
      <c r="M600" s="1"/>
      <c r="N600" s="1"/>
      <c r="O600" s="60">
        <f>O$28</f>
        <v>0</v>
      </c>
    </row>
    <row r="601" spans="1:15" ht="18.75" thickBot="1">
      <c r="A601" s="19" t="s">
        <v>64</v>
      </c>
      <c r="B601" s="25">
        <f>B600/B598</f>
        <v>13</v>
      </c>
      <c r="C601" s="25">
        <f t="shared" ref="C601:G601" si="417">C600/C598</f>
        <v>13</v>
      </c>
      <c r="D601" s="25">
        <f t="shared" si="417"/>
        <v>13</v>
      </c>
      <c r="E601" s="25">
        <f t="shared" si="417"/>
        <v>13</v>
      </c>
      <c r="F601" s="25">
        <f t="shared" si="417"/>
        <v>13</v>
      </c>
      <c r="G601" s="25">
        <f t="shared" si="417"/>
        <v>13</v>
      </c>
      <c r="H601" s="46">
        <f t="shared" ref="H601" si="418">SUM(B601:G601)</f>
        <v>78</v>
      </c>
      <c r="I601" s="31">
        <f>CHIDIST(H601,1)</f>
        <v>1.0304055432977745E-18</v>
      </c>
      <c r="J601" s="18"/>
      <c r="K601" s="18"/>
      <c r="L601" s="18"/>
      <c r="M601" s="1"/>
      <c r="N601" s="1"/>
      <c r="O601" s="60">
        <f>O$29</f>
        <v>0</v>
      </c>
    </row>
    <row r="602" spans="1:15" ht="18">
      <c r="A602" s="53" t="s">
        <v>77</v>
      </c>
      <c r="B602" s="54"/>
      <c r="C602" s="54"/>
      <c r="D602" s="54"/>
      <c r="E602" s="54"/>
      <c r="F602" s="54"/>
      <c r="G602" s="55"/>
      <c r="H602" s="24"/>
      <c r="I602" s="18"/>
      <c r="J602" s="18"/>
      <c r="K602" s="18"/>
      <c r="L602" s="18"/>
      <c r="M602" s="1"/>
      <c r="N602" s="1"/>
      <c r="O602" s="60">
        <f>O$30</f>
        <v>0</v>
      </c>
    </row>
    <row r="603" spans="1:15" ht="18">
      <c r="A603" s="19" t="s">
        <v>72</v>
      </c>
      <c r="B603" s="26" t="s">
        <v>66</v>
      </c>
      <c r="C603" s="26" t="s">
        <v>67</v>
      </c>
      <c r="D603" s="26" t="s">
        <v>68</v>
      </c>
      <c r="E603" s="26" t="s">
        <v>69</v>
      </c>
      <c r="F603" s="26" t="s">
        <v>70</v>
      </c>
      <c r="G603" s="26" t="s">
        <v>71</v>
      </c>
      <c r="H603" s="24"/>
      <c r="I603" s="17"/>
      <c r="J603" s="17"/>
      <c r="K603" s="17"/>
      <c r="L603" s="17"/>
      <c r="M603" s="1"/>
      <c r="N603" s="1"/>
      <c r="O603" s="60">
        <f>O$31</f>
        <v>0</v>
      </c>
    </row>
    <row r="604" spans="1:15" ht="18">
      <c r="A604" s="19" t="s">
        <v>65</v>
      </c>
      <c r="B604" s="25">
        <f>2/74</f>
        <v>2.7027027027027029E-2</v>
      </c>
      <c r="C604" s="25">
        <f t="shared" ref="C604" si="419">2/74</f>
        <v>2.7027027027027029E-2</v>
      </c>
      <c r="D604" s="25">
        <f>4/74</f>
        <v>5.4054054054054057E-2</v>
      </c>
      <c r="E604" s="25">
        <f>6/74</f>
        <v>8.1081081081081086E-2</v>
      </c>
      <c r="F604" s="25">
        <f>14/74</f>
        <v>0.1891891891891892</v>
      </c>
      <c r="G604" s="25">
        <f>46/74</f>
        <v>0.6216216216216216</v>
      </c>
      <c r="H604" s="24">
        <f t="shared" ref="H604:H605" si="420">SUM(B604:G604)</f>
        <v>1</v>
      </c>
      <c r="I604" s="17"/>
      <c r="J604" s="17"/>
      <c r="K604" s="17"/>
      <c r="L604" s="17"/>
      <c r="M604" s="1"/>
      <c r="N604" s="1"/>
      <c r="O604" s="60">
        <f>O$32</f>
        <v>0</v>
      </c>
    </row>
    <row r="605" spans="1:15" ht="18.75" thickBot="1">
      <c r="A605" s="19" t="s">
        <v>73</v>
      </c>
      <c r="B605" s="29">
        <f>IF($M593&lt;1,13,B604*$H606)</f>
        <v>13</v>
      </c>
      <c r="C605" s="29">
        <f t="shared" ref="C605:G605" si="421">IF($M593&lt;1,13,C604*$H606)</f>
        <v>13</v>
      </c>
      <c r="D605" s="29">
        <f t="shared" si="421"/>
        <v>13</v>
      </c>
      <c r="E605" s="29">
        <f t="shared" si="421"/>
        <v>13</v>
      </c>
      <c r="F605" s="29">
        <f t="shared" si="421"/>
        <v>13</v>
      </c>
      <c r="G605" s="29">
        <f t="shared" si="421"/>
        <v>13</v>
      </c>
      <c r="H605" s="24">
        <f t="shared" si="420"/>
        <v>78</v>
      </c>
      <c r="I605" s="17"/>
      <c r="J605" s="17"/>
      <c r="K605" s="17"/>
      <c r="L605" s="17"/>
      <c r="M605" s="1"/>
      <c r="N605" s="1"/>
      <c r="O605" s="60">
        <f>O$33</f>
        <v>0</v>
      </c>
    </row>
    <row r="606" spans="1:15" ht="19.5" thickTop="1" thickBot="1">
      <c r="A606" s="28" t="s">
        <v>60</v>
      </c>
      <c r="B606" s="40">
        <f>B599</f>
        <v>0</v>
      </c>
      <c r="C606" s="41">
        <f t="shared" ref="C606:G606" si="422">C599</f>
        <v>0</v>
      </c>
      <c r="D606" s="41">
        <f t="shared" si="422"/>
        <v>0</v>
      </c>
      <c r="E606" s="41">
        <f t="shared" si="422"/>
        <v>0</v>
      </c>
      <c r="F606" s="41">
        <f t="shared" si="422"/>
        <v>0</v>
      </c>
      <c r="G606" s="42">
        <f t="shared" si="422"/>
        <v>0</v>
      </c>
      <c r="H606" s="18">
        <f>SUM(B606:G606)</f>
        <v>0</v>
      </c>
      <c r="I606" s="17"/>
      <c r="J606" s="17"/>
      <c r="K606" s="17"/>
      <c r="L606" s="17"/>
      <c r="M606" s="1"/>
      <c r="N606" s="1"/>
      <c r="O606" s="60">
        <f>O$34</f>
        <v>0</v>
      </c>
    </row>
    <row r="607" spans="1:15" ht="27" thickTop="1">
      <c r="A607" s="19" t="s">
        <v>63</v>
      </c>
      <c r="B607" s="30">
        <f>(B606-B605)*(B606-B605)</f>
        <v>169</v>
      </c>
      <c r="C607" s="30">
        <f t="shared" ref="C607:G607" si="423">(C606-C605)*(C606-C605)</f>
        <v>169</v>
      </c>
      <c r="D607" s="30">
        <f t="shared" si="423"/>
        <v>169</v>
      </c>
      <c r="E607" s="30">
        <f t="shared" si="423"/>
        <v>169</v>
      </c>
      <c r="F607" s="30">
        <f t="shared" si="423"/>
        <v>169</v>
      </c>
      <c r="G607" s="30">
        <f t="shared" si="423"/>
        <v>169</v>
      </c>
      <c r="H607" s="24"/>
      <c r="I607" s="32" t="s">
        <v>74</v>
      </c>
      <c r="J607" s="17"/>
      <c r="K607" s="17"/>
      <c r="L607" s="17"/>
      <c r="M607" s="1"/>
      <c r="N607" s="1"/>
      <c r="O607" s="60">
        <f>O$35</f>
        <v>0</v>
      </c>
    </row>
    <row r="608" spans="1:15" ht="18.75" thickBot="1">
      <c r="A608" s="19" t="s">
        <v>64</v>
      </c>
      <c r="B608" s="25">
        <f>B607/B605</f>
        <v>13</v>
      </c>
      <c r="C608" s="25">
        <f t="shared" ref="C608:G608" si="424">C607/C605</f>
        <v>13</v>
      </c>
      <c r="D608" s="25">
        <f t="shared" si="424"/>
        <v>13</v>
      </c>
      <c r="E608" s="25">
        <f t="shared" si="424"/>
        <v>13</v>
      </c>
      <c r="F608" s="25">
        <f t="shared" si="424"/>
        <v>13</v>
      </c>
      <c r="G608" s="25">
        <f t="shared" si="424"/>
        <v>13</v>
      </c>
      <c r="H608" s="46">
        <f t="shared" ref="H608" si="425">SUM(B608:G608)</f>
        <v>78</v>
      </c>
      <c r="I608" s="31">
        <f>CHIDIST(H608,1)</f>
        <v>1.0304055432977745E-18</v>
      </c>
      <c r="J608" s="17"/>
      <c r="K608" s="17"/>
      <c r="L608" s="17"/>
      <c r="M608" s="1"/>
      <c r="N608" s="1"/>
      <c r="O608" s="60">
        <f>O$36</f>
        <v>0</v>
      </c>
    </row>
    <row r="609" spans="1:15" ht="18.75" thickBot="1">
      <c r="A609" s="1"/>
      <c r="B609" s="33"/>
      <c r="C609" s="33"/>
      <c r="D609" s="33"/>
      <c r="E609" s="33"/>
      <c r="F609" s="33"/>
      <c r="G609" s="33"/>
      <c r="H609" s="17"/>
      <c r="I609" s="17"/>
      <c r="J609" s="17"/>
      <c r="K609" s="17"/>
      <c r="L609" s="17"/>
      <c r="M609" s="1"/>
      <c r="N609" s="1"/>
      <c r="O609" s="60">
        <f>O$37</f>
        <v>0</v>
      </c>
    </row>
    <row r="610" spans="1:15" ht="18">
      <c r="A610" s="1" t="s">
        <v>75</v>
      </c>
      <c r="B610" s="34">
        <v>0</v>
      </c>
      <c r="C610" s="35">
        <v>0.1</v>
      </c>
      <c r="D610" s="35">
        <v>0.5</v>
      </c>
      <c r="E610" s="35">
        <v>1</v>
      </c>
      <c r="F610" s="35">
        <v>2.5</v>
      </c>
      <c r="G610" s="36">
        <v>5</v>
      </c>
      <c r="H610" s="17"/>
      <c r="I610" s="17"/>
      <c r="J610" s="17"/>
      <c r="K610" s="17"/>
      <c r="L610" s="17"/>
      <c r="M610" s="1"/>
      <c r="N610" s="1"/>
      <c r="O610" s="60">
        <f>O$38</f>
        <v>0</v>
      </c>
    </row>
    <row r="611" spans="1:15" ht="18.75" thickBot="1">
      <c r="A611" s="1" t="s">
        <v>76</v>
      </c>
      <c r="B611" s="37">
        <f>CHIDIST(B610,1)</f>
        <v>1</v>
      </c>
      <c r="C611" s="38">
        <f t="shared" ref="C611:G611" si="426">CHIDIST(C610,1)</f>
        <v>0.75182963429462546</v>
      </c>
      <c r="D611" s="38">
        <f t="shared" si="426"/>
        <v>0.4795001239653619</v>
      </c>
      <c r="E611" s="38">
        <f t="shared" si="426"/>
        <v>0.31731081309762943</v>
      </c>
      <c r="F611" s="38">
        <f t="shared" si="426"/>
        <v>0.11384633491240598</v>
      </c>
      <c r="G611" s="39">
        <f t="shared" si="426"/>
        <v>2.5347320288920873E-2</v>
      </c>
      <c r="H611" s="17"/>
      <c r="I611" s="17"/>
      <c r="J611" s="17"/>
      <c r="K611" s="17"/>
      <c r="L611" s="17"/>
      <c r="M611" s="1"/>
      <c r="N611" s="1"/>
      <c r="O611" s="60">
        <f>O$39</f>
        <v>0</v>
      </c>
    </row>
    <row r="612" spans="1:15" ht="18">
      <c r="A612" s="1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"/>
      <c r="N612" s="1"/>
      <c r="O612" s="60">
        <f>O$40</f>
        <v>0</v>
      </c>
    </row>
    <row r="613" spans="1:15" ht="18">
      <c r="A613" s="47"/>
      <c r="B613" s="48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"/>
      <c r="N613" s="1"/>
      <c r="O613" s="60">
        <f>O$41</f>
        <v>0</v>
      </c>
    </row>
    <row r="614" spans="1:15" ht="18">
      <c r="A614" s="14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"/>
      <c r="N614" s="1"/>
      <c r="O614" s="60">
        <f>O$42</f>
        <v>0</v>
      </c>
    </row>
    <row r="615" spans="1:15" ht="18">
      <c r="A615" s="14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"/>
      <c r="N615" s="1"/>
      <c r="O615" s="60">
        <f>O$43</f>
        <v>0</v>
      </c>
    </row>
    <row r="616" spans="1:15" ht="1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5" ht="19.5" thickBot="1">
      <c r="A617" s="7" t="str">
        <f>'Название и список группы'!A25</f>
        <v>24</v>
      </c>
      <c r="B617" s="56">
        <f>'Название и список группы'!B25</f>
        <v>0</v>
      </c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1"/>
      <c r="O617" s="60" t="str">
        <f>O$19</f>
        <v>Заполните только желтые поля!!!</v>
      </c>
    </row>
    <row r="618" spans="1:15" ht="18.75" thickTop="1">
      <c r="A618" s="19" t="s">
        <v>58</v>
      </c>
      <c r="B618" s="20">
        <v>1</v>
      </c>
      <c r="C618" s="20">
        <v>2</v>
      </c>
      <c r="D618" s="21">
        <v>3</v>
      </c>
      <c r="E618" s="21">
        <v>4</v>
      </c>
      <c r="F618" s="21">
        <v>5</v>
      </c>
      <c r="G618" s="21">
        <v>6</v>
      </c>
      <c r="H618" s="21">
        <v>7</v>
      </c>
      <c r="I618" s="21">
        <v>8</v>
      </c>
      <c r="J618" s="21">
        <v>9</v>
      </c>
      <c r="K618" s="21">
        <v>10</v>
      </c>
      <c r="L618" s="24"/>
      <c r="M618" s="58" t="s">
        <v>1</v>
      </c>
      <c r="N618" s="1"/>
      <c r="O618" s="61" t="str">
        <f>O$20</f>
        <v>10 серий по &lt;7 бросков монеты</v>
      </c>
    </row>
    <row r="619" spans="1:15" ht="18.75" thickBot="1">
      <c r="A619" s="19" t="s">
        <v>0</v>
      </c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18"/>
      <c r="M619" s="59">
        <f>IF(H625=10,1,10^(-5))</f>
        <v>1.0000000000000001E-5</v>
      </c>
      <c r="N619" s="1"/>
      <c r="O619" s="65" t="str">
        <f>O$21</f>
        <v>Серия завершается, если выпал "орел" или,</v>
      </c>
    </row>
    <row r="620" spans="1:15" ht="18.75" thickTop="1">
      <c r="A620" s="19" t="s">
        <v>57</v>
      </c>
      <c r="B620" s="16">
        <f>IF(B619=0,0,60/B619)</f>
        <v>0</v>
      </c>
      <c r="C620" s="16">
        <f t="shared" ref="C620:K620" si="427">IF(C619=0,0,60/C619)</f>
        <v>0</v>
      </c>
      <c r="D620" s="16">
        <f t="shared" si="427"/>
        <v>0</v>
      </c>
      <c r="E620" s="16">
        <f t="shared" si="427"/>
        <v>0</v>
      </c>
      <c r="F620" s="16">
        <f t="shared" si="427"/>
        <v>0</v>
      </c>
      <c r="G620" s="16">
        <f t="shared" si="427"/>
        <v>0</v>
      </c>
      <c r="H620" s="16">
        <f t="shared" si="427"/>
        <v>0</v>
      </c>
      <c r="I620" s="16">
        <f t="shared" si="427"/>
        <v>0</v>
      </c>
      <c r="J620" s="16">
        <f t="shared" si="427"/>
        <v>0</v>
      </c>
      <c r="K620" s="16">
        <f t="shared" si="427"/>
        <v>0</v>
      </c>
      <c r="L620" s="24"/>
      <c r="M620" s="1"/>
      <c r="N620" s="1"/>
      <c r="O620" s="65" t="str">
        <f>O$22</f>
        <v>если выпали только решки, после 6-го броска.</v>
      </c>
    </row>
    <row r="621" spans="1:15" ht="18">
      <c r="A621" s="49" t="s">
        <v>78</v>
      </c>
      <c r="B621" s="50">
        <f>IF(SUM(B619:L619)&gt;0,1,10^(-5))</f>
        <v>1.0000000000000001E-5</v>
      </c>
      <c r="C621" s="22"/>
      <c r="D621" s="22"/>
      <c r="E621" s="22"/>
      <c r="F621" s="22"/>
      <c r="G621" s="22"/>
      <c r="H621" s="23"/>
      <c r="I621" s="23"/>
      <c r="J621" s="23"/>
      <c r="K621" s="23"/>
      <c r="L621" s="18"/>
      <c r="M621" s="1"/>
      <c r="N621" s="1"/>
      <c r="O621" s="60" t="str">
        <f>O$23</f>
        <v>K - кол-во бросков серии.</v>
      </c>
    </row>
    <row r="622" spans="1:15" ht="18">
      <c r="A622" s="19" t="s">
        <v>59</v>
      </c>
      <c r="B622" s="16">
        <v>10</v>
      </c>
      <c r="C622" s="16">
        <v>12</v>
      </c>
      <c r="D622" s="16">
        <v>15</v>
      </c>
      <c r="E622" s="16">
        <v>20</v>
      </c>
      <c r="F622" s="16">
        <v>30</v>
      </c>
      <c r="G622" s="16">
        <v>60</v>
      </c>
      <c r="H622" s="24"/>
      <c r="I622" s="18"/>
      <c r="J622" s="18"/>
      <c r="K622" s="18"/>
      <c r="L622" s="18"/>
      <c r="M622" s="1"/>
      <c r="N622" s="1"/>
      <c r="O622" s="60" t="str">
        <f>O$24</f>
        <v>X=60/K</v>
      </c>
    </row>
    <row r="623" spans="1:15" ht="18">
      <c r="A623" s="19" t="s">
        <v>62</v>
      </c>
      <c r="B623" s="25">
        <f>1/32</f>
        <v>3.125E-2</v>
      </c>
      <c r="C623" s="25">
        <f>1/32</f>
        <v>3.125E-2</v>
      </c>
      <c r="D623" s="25">
        <f>1/16</f>
        <v>6.25E-2</v>
      </c>
      <c r="E623" s="25">
        <f>1/8</f>
        <v>0.125</v>
      </c>
      <c r="F623" s="25">
        <f>1/4</f>
        <v>0.25</v>
      </c>
      <c r="G623" s="25">
        <f>1/2</f>
        <v>0.5</v>
      </c>
      <c r="H623" s="24">
        <f t="shared" ref="H623" si="428">SUM(B623:G623)</f>
        <v>1</v>
      </c>
      <c r="I623" s="18"/>
      <c r="J623" s="18"/>
      <c r="K623" s="18"/>
      <c r="L623" s="18"/>
      <c r="M623" s="1"/>
      <c r="N623" s="1"/>
      <c r="O623" s="60">
        <f>O$25</f>
        <v>0</v>
      </c>
    </row>
    <row r="624" spans="1:15" ht="18.75" thickBot="1">
      <c r="A624" s="19" t="s">
        <v>61</v>
      </c>
      <c r="B624" s="29">
        <f>IF($M619&lt;1,13,B623*$H625)</f>
        <v>13</v>
      </c>
      <c r="C624" s="29">
        <f t="shared" ref="C624:G624" si="429">IF($M619&lt;1,13,C623*$H625)</f>
        <v>13</v>
      </c>
      <c r="D624" s="29">
        <f t="shared" si="429"/>
        <v>13</v>
      </c>
      <c r="E624" s="29">
        <f t="shared" si="429"/>
        <v>13</v>
      </c>
      <c r="F624" s="29">
        <f t="shared" si="429"/>
        <v>13</v>
      </c>
      <c r="G624" s="29">
        <f t="shared" si="429"/>
        <v>13</v>
      </c>
      <c r="H624" s="24">
        <f>SUM(B624:G624)</f>
        <v>78</v>
      </c>
      <c r="I624" s="18"/>
      <c r="J624" s="18"/>
      <c r="K624" s="18"/>
      <c r="L624" s="18"/>
      <c r="M624" s="1"/>
      <c r="N624" s="1"/>
      <c r="O624" s="60">
        <f>O$26</f>
        <v>0</v>
      </c>
    </row>
    <row r="625" spans="1:15" ht="19.5" thickTop="1" thickBot="1">
      <c r="A625" s="28" t="s">
        <v>60</v>
      </c>
      <c r="B625" s="43"/>
      <c r="C625" s="44"/>
      <c r="D625" s="44"/>
      <c r="E625" s="44"/>
      <c r="F625" s="44"/>
      <c r="G625" s="45"/>
      <c r="H625" s="18">
        <f>SUM(B625:G625)</f>
        <v>0</v>
      </c>
      <c r="I625" s="18"/>
      <c r="J625" s="18"/>
      <c r="K625" s="18"/>
      <c r="L625" s="18"/>
      <c r="M625" s="1"/>
      <c r="N625" s="1"/>
      <c r="O625" s="60">
        <f>O$27</f>
        <v>0</v>
      </c>
    </row>
    <row r="626" spans="1:15" ht="27" thickTop="1">
      <c r="A626" s="19" t="s">
        <v>63</v>
      </c>
      <c r="B626" s="30">
        <f>(B625-B624)*(B625-B624)</f>
        <v>169</v>
      </c>
      <c r="C626" s="30">
        <f t="shared" ref="C626:G626" si="430">(C625-C624)*(C625-C624)</f>
        <v>169</v>
      </c>
      <c r="D626" s="30">
        <f t="shared" si="430"/>
        <v>169</v>
      </c>
      <c r="E626" s="30">
        <f t="shared" si="430"/>
        <v>169</v>
      </c>
      <c r="F626" s="30">
        <f t="shared" si="430"/>
        <v>169</v>
      </c>
      <c r="G626" s="30">
        <f t="shared" si="430"/>
        <v>169</v>
      </c>
      <c r="H626" s="24"/>
      <c r="I626" s="32" t="s">
        <v>74</v>
      </c>
      <c r="J626" s="18"/>
      <c r="K626" s="18"/>
      <c r="L626" s="18"/>
      <c r="M626" s="1"/>
      <c r="N626" s="1"/>
      <c r="O626" s="60">
        <f>O$28</f>
        <v>0</v>
      </c>
    </row>
    <row r="627" spans="1:15" ht="18.75" thickBot="1">
      <c r="A627" s="19" t="s">
        <v>64</v>
      </c>
      <c r="B627" s="25">
        <f>B626/B624</f>
        <v>13</v>
      </c>
      <c r="C627" s="25">
        <f t="shared" ref="C627:G627" si="431">C626/C624</f>
        <v>13</v>
      </c>
      <c r="D627" s="25">
        <f t="shared" si="431"/>
        <v>13</v>
      </c>
      <c r="E627" s="25">
        <f t="shared" si="431"/>
        <v>13</v>
      </c>
      <c r="F627" s="25">
        <f t="shared" si="431"/>
        <v>13</v>
      </c>
      <c r="G627" s="25">
        <f t="shared" si="431"/>
        <v>13</v>
      </c>
      <c r="H627" s="46">
        <f t="shared" ref="H627" si="432">SUM(B627:G627)</f>
        <v>78</v>
      </c>
      <c r="I627" s="31">
        <f>CHIDIST(H627,1)</f>
        <v>1.0304055432977745E-18</v>
      </c>
      <c r="J627" s="18"/>
      <c r="K627" s="18"/>
      <c r="L627" s="18"/>
      <c r="M627" s="1"/>
      <c r="N627" s="1"/>
      <c r="O627" s="60">
        <f>O$29</f>
        <v>0</v>
      </c>
    </row>
    <row r="628" spans="1:15" ht="18">
      <c r="A628" s="53" t="s">
        <v>77</v>
      </c>
      <c r="B628" s="54"/>
      <c r="C628" s="54"/>
      <c r="D628" s="54"/>
      <c r="E628" s="54"/>
      <c r="F628" s="54"/>
      <c r="G628" s="55"/>
      <c r="H628" s="24"/>
      <c r="I628" s="18"/>
      <c r="J628" s="18"/>
      <c r="K628" s="18"/>
      <c r="L628" s="18"/>
      <c r="M628" s="1"/>
      <c r="N628" s="1"/>
      <c r="O628" s="60">
        <f>O$30</f>
        <v>0</v>
      </c>
    </row>
    <row r="629" spans="1:15" ht="18">
      <c r="A629" s="19" t="s">
        <v>72</v>
      </c>
      <c r="B629" s="26" t="s">
        <v>66</v>
      </c>
      <c r="C629" s="26" t="s">
        <v>67</v>
      </c>
      <c r="D629" s="26" t="s">
        <v>68</v>
      </c>
      <c r="E629" s="26" t="s">
        <v>69</v>
      </c>
      <c r="F629" s="26" t="s">
        <v>70</v>
      </c>
      <c r="G629" s="26" t="s">
        <v>71</v>
      </c>
      <c r="H629" s="24"/>
      <c r="I629" s="17"/>
      <c r="J629" s="17"/>
      <c r="K629" s="17"/>
      <c r="L629" s="17"/>
      <c r="M629" s="1"/>
      <c r="N629" s="1"/>
      <c r="O629" s="60">
        <f>O$31</f>
        <v>0</v>
      </c>
    </row>
    <row r="630" spans="1:15" ht="18">
      <c r="A630" s="19" t="s">
        <v>65</v>
      </c>
      <c r="B630" s="25">
        <f>2/74</f>
        <v>2.7027027027027029E-2</v>
      </c>
      <c r="C630" s="25">
        <f t="shared" ref="C630" si="433">2/74</f>
        <v>2.7027027027027029E-2</v>
      </c>
      <c r="D630" s="25">
        <f>4/74</f>
        <v>5.4054054054054057E-2</v>
      </c>
      <c r="E630" s="25">
        <f>6/74</f>
        <v>8.1081081081081086E-2</v>
      </c>
      <c r="F630" s="25">
        <f>14/74</f>
        <v>0.1891891891891892</v>
      </c>
      <c r="G630" s="25">
        <f>46/74</f>
        <v>0.6216216216216216</v>
      </c>
      <c r="H630" s="24">
        <f t="shared" ref="H630:H631" si="434">SUM(B630:G630)</f>
        <v>1</v>
      </c>
      <c r="I630" s="17"/>
      <c r="J630" s="17"/>
      <c r="K630" s="17"/>
      <c r="L630" s="17"/>
      <c r="M630" s="1"/>
      <c r="N630" s="1"/>
      <c r="O630" s="60">
        <f>O$32</f>
        <v>0</v>
      </c>
    </row>
    <row r="631" spans="1:15" ht="18.75" thickBot="1">
      <c r="A631" s="19" t="s">
        <v>73</v>
      </c>
      <c r="B631" s="29">
        <f>IF($M619&lt;1,13,B630*$H632)</f>
        <v>13</v>
      </c>
      <c r="C631" s="29">
        <f t="shared" ref="C631:G631" si="435">IF($M619&lt;1,13,C630*$H632)</f>
        <v>13</v>
      </c>
      <c r="D631" s="29">
        <f t="shared" si="435"/>
        <v>13</v>
      </c>
      <c r="E631" s="29">
        <f t="shared" si="435"/>
        <v>13</v>
      </c>
      <c r="F631" s="29">
        <f t="shared" si="435"/>
        <v>13</v>
      </c>
      <c r="G631" s="29">
        <f t="shared" si="435"/>
        <v>13</v>
      </c>
      <c r="H631" s="24">
        <f t="shared" si="434"/>
        <v>78</v>
      </c>
      <c r="I631" s="17"/>
      <c r="J631" s="17"/>
      <c r="K631" s="17"/>
      <c r="L631" s="17"/>
      <c r="M631" s="1"/>
      <c r="N631" s="1"/>
      <c r="O631" s="60">
        <f>O$33</f>
        <v>0</v>
      </c>
    </row>
    <row r="632" spans="1:15" ht="19.5" thickTop="1" thickBot="1">
      <c r="A632" s="28" t="s">
        <v>60</v>
      </c>
      <c r="B632" s="40">
        <f>B625</f>
        <v>0</v>
      </c>
      <c r="C632" s="41">
        <f t="shared" ref="C632:G632" si="436">C625</f>
        <v>0</v>
      </c>
      <c r="D632" s="41">
        <f t="shared" si="436"/>
        <v>0</v>
      </c>
      <c r="E632" s="41">
        <f t="shared" si="436"/>
        <v>0</v>
      </c>
      <c r="F632" s="41">
        <f t="shared" si="436"/>
        <v>0</v>
      </c>
      <c r="G632" s="42">
        <f t="shared" si="436"/>
        <v>0</v>
      </c>
      <c r="H632" s="18">
        <f>SUM(B632:G632)</f>
        <v>0</v>
      </c>
      <c r="I632" s="17"/>
      <c r="J632" s="17"/>
      <c r="K632" s="17"/>
      <c r="L632" s="17"/>
      <c r="M632" s="1"/>
      <c r="N632" s="1"/>
      <c r="O632" s="60">
        <f>O$34</f>
        <v>0</v>
      </c>
    </row>
    <row r="633" spans="1:15" ht="27" thickTop="1">
      <c r="A633" s="19" t="s">
        <v>63</v>
      </c>
      <c r="B633" s="30">
        <f>(B632-B631)*(B632-B631)</f>
        <v>169</v>
      </c>
      <c r="C633" s="30">
        <f t="shared" ref="C633:G633" si="437">(C632-C631)*(C632-C631)</f>
        <v>169</v>
      </c>
      <c r="D633" s="30">
        <f t="shared" si="437"/>
        <v>169</v>
      </c>
      <c r="E633" s="30">
        <f t="shared" si="437"/>
        <v>169</v>
      </c>
      <c r="F633" s="30">
        <f t="shared" si="437"/>
        <v>169</v>
      </c>
      <c r="G633" s="30">
        <f t="shared" si="437"/>
        <v>169</v>
      </c>
      <c r="H633" s="24"/>
      <c r="I633" s="32" t="s">
        <v>74</v>
      </c>
      <c r="J633" s="17"/>
      <c r="K633" s="17"/>
      <c r="L633" s="17"/>
      <c r="M633" s="1"/>
      <c r="N633" s="1"/>
      <c r="O633" s="60">
        <f>O$35</f>
        <v>0</v>
      </c>
    </row>
    <row r="634" spans="1:15" ht="18.75" thickBot="1">
      <c r="A634" s="19" t="s">
        <v>64</v>
      </c>
      <c r="B634" s="25">
        <f>B633/B631</f>
        <v>13</v>
      </c>
      <c r="C634" s="25">
        <f t="shared" ref="C634:G634" si="438">C633/C631</f>
        <v>13</v>
      </c>
      <c r="D634" s="25">
        <f t="shared" si="438"/>
        <v>13</v>
      </c>
      <c r="E634" s="25">
        <f t="shared" si="438"/>
        <v>13</v>
      </c>
      <c r="F634" s="25">
        <f t="shared" si="438"/>
        <v>13</v>
      </c>
      <c r="G634" s="25">
        <f t="shared" si="438"/>
        <v>13</v>
      </c>
      <c r="H634" s="46">
        <f t="shared" ref="H634" si="439">SUM(B634:G634)</f>
        <v>78</v>
      </c>
      <c r="I634" s="31">
        <f>CHIDIST(H634,1)</f>
        <v>1.0304055432977745E-18</v>
      </c>
      <c r="J634" s="17"/>
      <c r="K634" s="17"/>
      <c r="L634" s="17"/>
      <c r="M634" s="1"/>
      <c r="N634" s="1"/>
      <c r="O634" s="60">
        <f>O$36</f>
        <v>0</v>
      </c>
    </row>
    <row r="635" spans="1:15" ht="18.75" thickBot="1">
      <c r="A635" s="1"/>
      <c r="B635" s="33"/>
      <c r="C635" s="33"/>
      <c r="D635" s="33"/>
      <c r="E635" s="33"/>
      <c r="F635" s="33"/>
      <c r="G635" s="33"/>
      <c r="H635" s="17"/>
      <c r="I635" s="17"/>
      <c r="J635" s="17"/>
      <c r="K635" s="17"/>
      <c r="L635" s="17"/>
      <c r="M635" s="1"/>
      <c r="N635" s="1"/>
      <c r="O635" s="60">
        <f>O$37</f>
        <v>0</v>
      </c>
    </row>
    <row r="636" spans="1:15" ht="18">
      <c r="A636" s="1" t="s">
        <v>75</v>
      </c>
      <c r="B636" s="34">
        <v>0</v>
      </c>
      <c r="C636" s="35">
        <v>0.1</v>
      </c>
      <c r="D636" s="35">
        <v>0.5</v>
      </c>
      <c r="E636" s="35">
        <v>1</v>
      </c>
      <c r="F636" s="35">
        <v>2.5</v>
      </c>
      <c r="G636" s="36">
        <v>5</v>
      </c>
      <c r="H636" s="17"/>
      <c r="I636" s="17"/>
      <c r="J636" s="17"/>
      <c r="K636" s="17"/>
      <c r="L636" s="17"/>
      <c r="M636" s="1"/>
      <c r="N636" s="1"/>
      <c r="O636" s="60">
        <f>O$38</f>
        <v>0</v>
      </c>
    </row>
    <row r="637" spans="1:15" ht="18.75" thickBot="1">
      <c r="A637" s="1" t="s">
        <v>76</v>
      </c>
      <c r="B637" s="37">
        <f>CHIDIST(B636,1)</f>
        <v>1</v>
      </c>
      <c r="C637" s="38">
        <f t="shared" ref="C637:G637" si="440">CHIDIST(C636,1)</f>
        <v>0.75182963429462546</v>
      </c>
      <c r="D637" s="38">
        <f t="shared" si="440"/>
        <v>0.4795001239653619</v>
      </c>
      <c r="E637" s="38">
        <f t="shared" si="440"/>
        <v>0.31731081309762943</v>
      </c>
      <c r="F637" s="38">
        <f t="shared" si="440"/>
        <v>0.11384633491240598</v>
      </c>
      <c r="G637" s="39">
        <f t="shared" si="440"/>
        <v>2.5347320288920873E-2</v>
      </c>
      <c r="H637" s="17"/>
      <c r="I637" s="17"/>
      <c r="J637" s="17"/>
      <c r="K637" s="17"/>
      <c r="L637" s="17"/>
      <c r="M637" s="1"/>
      <c r="N637" s="1"/>
      <c r="O637" s="60">
        <f>O$39</f>
        <v>0</v>
      </c>
    </row>
    <row r="638" spans="1:15" ht="18">
      <c r="A638" s="1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"/>
      <c r="N638" s="1"/>
      <c r="O638" s="60">
        <f>O$40</f>
        <v>0</v>
      </c>
    </row>
    <row r="639" spans="1:15" ht="18">
      <c r="A639" s="47"/>
      <c r="B639" s="48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"/>
      <c r="N639" s="1"/>
      <c r="O639" s="60">
        <f>O$41</f>
        <v>0</v>
      </c>
    </row>
    <row r="640" spans="1:15" ht="18">
      <c r="A640" s="14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"/>
      <c r="N640" s="1"/>
      <c r="O640" s="60">
        <f>O$42</f>
        <v>0</v>
      </c>
    </row>
    <row r="641" spans="1:15" ht="18">
      <c r="A641" s="14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"/>
      <c r="N641" s="1"/>
      <c r="O641" s="60">
        <f>O$43</f>
        <v>0</v>
      </c>
    </row>
    <row r="642" spans="1:15" ht="1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5" ht="19.5" thickBot="1">
      <c r="A643" s="7">
        <f>'Название и список группы'!A26</f>
        <v>25</v>
      </c>
      <c r="B643" s="56">
        <f>'Название и список группы'!B26</f>
        <v>0</v>
      </c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1"/>
      <c r="O643" s="60" t="str">
        <f>O$19</f>
        <v>Заполните только желтые поля!!!</v>
      </c>
    </row>
    <row r="644" spans="1:15" ht="18.75" thickTop="1">
      <c r="A644" s="19" t="s">
        <v>58</v>
      </c>
      <c r="B644" s="20">
        <v>1</v>
      </c>
      <c r="C644" s="20">
        <v>2</v>
      </c>
      <c r="D644" s="21">
        <v>3</v>
      </c>
      <c r="E644" s="21">
        <v>4</v>
      </c>
      <c r="F644" s="21">
        <v>5</v>
      </c>
      <c r="G644" s="21">
        <v>6</v>
      </c>
      <c r="H644" s="21">
        <v>7</v>
      </c>
      <c r="I644" s="21">
        <v>8</v>
      </c>
      <c r="J644" s="21">
        <v>9</v>
      </c>
      <c r="K644" s="21">
        <v>10</v>
      </c>
      <c r="L644" s="24"/>
      <c r="M644" s="58" t="s">
        <v>1</v>
      </c>
      <c r="N644" s="1"/>
      <c r="O644" s="61" t="str">
        <f>O$20</f>
        <v>10 серий по &lt;7 бросков монеты</v>
      </c>
    </row>
    <row r="645" spans="1:15" ht="18.75" thickBot="1">
      <c r="A645" s="19" t="s">
        <v>0</v>
      </c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18"/>
      <c r="M645" s="59">
        <f>IF(H651=10,1,10^(-5))</f>
        <v>1.0000000000000001E-5</v>
      </c>
      <c r="N645" s="1"/>
      <c r="O645" s="65" t="str">
        <f>O$21</f>
        <v>Серия завершается, если выпал "орел" или,</v>
      </c>
    </row>
    <row r="646" spans="1:15" ht="18.75" thickTop="1">
      <c r="A646" s="19" t="s">
        <v>57</v>
      </c>
      <c r="B646" s="16">
        <f>IF(B645=0,0,60/B645)</f>
        <v>0</v>
      </c>
      <c r="C646" s="16">
        <f t="shared" ref="C646:K646" si="441">IF(C645=0,0,60/C645)</f>
        <v>0</v>
      </c>
      <c r="D646" s="16">
        <f t="shared" si="441"/>
        <v>0</v>
      </c>
      <c r="E646" s="16">
        <f t="shared" si="441"/>
        <v>0</v>
      </c>
      <c r="F646" s="16">
        <f t="shared" si="441"/>
        <v>0</v>
      </c>
      <c r="G646" s="16">
        <f t="shared" si="441"/>
        <v>0</v>
      </c>
      <c r="H646" s="16">
        <f t="shared" si="441"/>
        <v>0</v>
      </c>
      <c r="I646" s="16">
        <f t="shared" si="441"/>
        <v>0</v>
      </c>
      <c r="J646" s="16">
        <f t="shared" si="441"/>
        <v>0</v>
      </c>
      <c r="K646" s="16">
        <f t="shared" si="441"/>
        <v>0</v>
      </c>
      <c r="L646" s="24"/>
      <c r="M646" s="1"/>
      <c r="N646" s="1"/>
      <c r="O646" s="65" t="str">
        <f>O$22</f>
        <v>если выпали только решки, после 6-го броска.</v>
      </c>
    </row>
    <row r="647" spans="1:15" ht="18">
      <c r="A647" s="49" t="s">
        <v>78</v>
      </c>
      <c r="B647" s="50">
        <f>IF(SUM(B645:L645)&gt;0,1,10^(-5))</f>
        <v>1.0000000000000001E-5</v>
      </c>
      <c r="C647" s="22"/>
      <c r="D647" s="22"/>
      <c r="E647" s="22"/>
      <c r="F647" s="22"/>
      <c r="G647" s="22"/>
      <c r="H647" s="23"/>
      <c r="I647" s="23"/>
      <c r="J647" s="23"/>
      <c r="K647" s="23"/>
      <c r="L647" s="18"/>
      <c r="M647" s="1"/>
      <c r="N647" s="1"/>
      <c r="O647" s="60" t="str">
        <f>O$23</f>
        <v>K - кол-во бросков серии.</v>
      </c>
    </row>
    <row r="648" spans="1:15" ht="18">
      <c r="A648" s="19" t="s">
        <v>59</v>
      </c>
      <c r="B648" s="16">
        <v>10</v>
      </c>
      <c r="C648" s="16">
        <v>12</v>
      </c>
      <c r="D648" s="16">
        <v>15</v>
      </c>
      <c r="E648" s="16">
        <v>20</v>
      </c>
      <c r="F648" s="16">
        <v>30</v>
      </c>
      <c r="G648" s="16">
        <v>60</v>
      </c>
      <c r="H648" s="24"/>
      <c r="I648" s="18"/>
      <c r="J648" s="18"/>
      <c r="K648" s="18"/>
      <c r="L648" s="18"/>
      <c r="M648" s="1"/>
      <c r="N648" s="1"/>
      <c r="O648" s="60" t="str">
        <f>O$24</f>
        <v>X=60/K</v>
      </c>
    </row>
    <row r="649" spans="1:15" ht="18">
      <c r="A649" s="19" t="s">
        <v>62</v>
      </c>
      <c r="B649" s="25">
        <f>1/32</f>
        <v>3.125E-2</v>
      </c>
      <c r="C649" s="25">
        <f>1/32</f>
        <v>3.125E-2</v>
      </c>
      <c r="D649" s="25">
        <f>1/16</f>
        <v>6.25E-2</v>
      </c>
      <c r="E649" s="25">
        <f>1/8</f>
        <v>0.125</v>
      </c>
      <c r="F649" s="25">
        <f>1/4</f>
        <v>0.25</v>
      </c>
      <c r="G649" s="25">
        <f>1/2</f>
        <v>0.5</v>
      </c>
      <c r="H649" s="24">
        <f t="shared" ref="H649" si="442">SUM(B649:G649)</f>
        <v>1</v>
      </c>
      <c r="I649" s="18"/>
      <c r="J649" s="18"/>
      <c r="K649" s="18"/>
      <c r="L649" s="18"/>
      <c r="M649" s="1"/>
      <c r="N649" s="1"/>
      <c r="O649" s="60">
        <f>O$25</f>
        <v>0</v>
      </c>
    </row>
    <row r="650" spans="1:15" ht="18.75" thickBot="1">
      <c r="A650" s="19" t="s">
        <v>61</v>
      </c>
      <c r="B650" s="29">
        <f>IF($M645&lt;1,13,B649*$H651)</f>
        <v>13</v>
      </c>
      <c r="C650" s="29">
        <f t="shared" ref="C650:G650" si="443">IF($M645&lt;1,13,C649*$H651)</f>
        <v>13</v>
      </c>
      <c r="D650" s="29">
        <f t="shared" si="443"/>
        <v>13</v>
      </c>
      <c r="E650" s="29">
        <f t="shared" si="443"/>
        <v>13</v>
      </c>
      <c r="F650" s="29">
        <f t="shared" si="443"/>
        <v>13</v>
      </c>
      <c r="G650" s="29">
        <f t="shared" si="443"/>
        <v>13</v>
      </c>
      <c r="H650" s="24">
        <f>SUM(B650:G650)</f>
        <v>78</v>
      </c>
      <c r="I650" s="18"/>
      <c r="J650" s="18"/>
      <c r="K650" s="18"/>
      <c r="L650" s="18"/>
      <c r="M650" s="1"/>
      <c r="N650" s="1"/>
      <c r="O650" s="60">
        <f>O$26</f>
        <v>0</v>
      </c>
    </row>
    <row r="651" spans="1:15" ht="19.5" thickTop="1" thickBot="1">
      <c r="A651" s="28" t="s">
        <v>60</v>
      </c>
      <c r="B651" s="43"/>
      <c r="C651" s="44"/>
      <c r="D651" s="44"/>
      <c r="E651" s="44"/>
      <c r="F651" s="44"/>
      <c r="G651" s="45"/>
      <c r="H651" s="18">
        <f>SUM(B651:G651)</f>
        <v>0</v>
      </c>
      <c r="I651" s="18"/>
      <c r="J651" s="18"/>
      <c r="K651" s="18"/>
      <c r="L651" s="18"/>
      <c r="M651" s="1"/>
      <c r="N651" s="1"/>
      <c r="O651" s="60">
        <f>O$27</f>
        <v>0</v>
      </c>
    </row>
    <row r="652" spans="1:15" ht="27" thickTop="1">
      <c r="A652" s="19" t="s">
        <v>63</v>
      </c>
      <c r="B652" s="30">
        <f>(B651-B650)*(B651-B650)</f>
        <v>169</v>
      </c>
      <c r="C652" s="30">
        <f t="shared" ref="C652:G652" si="444">(C651-C650)*(C651-C650)</f>
        <v>169</v>
      </c>
      <c r="D652" s="30">
        <f t="shared" si="444"/>
        <v>169</v>
      </c>
      <c r="E652" s="30">
        <f t="shared" si="444"/>
        <v>169</v>
      </c>
      <c r="F652" s="30">
        <f t="shared" si="444"/>
        <v>169</v>
      </c>
      <c r="G652" s="30">
        <f t="shared" si="444"/>
        <v>169</v>
      </c>
      <c r="H652" s="24"/>
      <c r="I652" s="32" t="s">
        <v>74</v>
      </c>
      <c r="J652" s="18"/>
      <c r="K652" s="18"/>
      <c r="L652" s="18"/>
      <c r="M652" s="1"/>
      <c r="N652" s="1"/>
      <c r="O652" s="60">
        <f>O$28</f>
        <v>0</v>
      </c>
    </row>
    <row r="653" spans="1:15" ht="18.75" thickBot="1">
      <c r="A653" s="19" t="s">
        <v>64</v>
      </c>
      <c r="B653" s="25">
        <f>B652/B650</f>
        <v>13</v>
      </c>
      <c r="C653" s="25">
        <f t="shared" ref="C653:G653" si="445">C652/C650</f>
        <v>13</v>
      </c>
      <c r="D653" s="25">
        <f t="shared" si="445"/>
        <v>13</v>
      </c>
      <c r="E653" s="25">
        <f t="shared" si="445"/>
        <v>13</v>
      </c>
      <c r="F653" s="25">
        <f t="shared" si="445"/>
        <v>13</v>
      </c>
      <c r="G653" s="25">
        <f t="shared" si="445"/>
        <v>13</v>
      </c>
      <c r="H653" s="46">
        <f t="shared" ref="H653" si="446">SUM(B653:G653)</f>
        <v>78</v>
      </c>
      <c r="I653" s="31">
        <f>CHIDIST(H653,1)</f>
        <v>1.0304055432977745E-18</v>
      </c>
      <c r="J653" s="18"/>
      <c r="K653" s="18"/>
      <c r="L653" s="18"/>
      <c r="M653" s="1"/>
      <c r="N653" s="1"/>
      <c r="O653" s="60">
        <f>O$29</f>
        <v>0</v>
      </c>
    </row>
    <row r="654" spans="1:15" ht="18">
      <c r="A654" s="53" t="s">
        <v>77</v>
      </c>
      <c r="B654" s="54"/>
      <c r="C654" s="54"/>
      <c r="D654" s="54"/>
      <c r="E654" s="54"/>
      <c r="F654" s="54"/>
      <c r="G654" s="55"/>
      <c r="H654" s="24"/>
      <c r="I654" s="18"/>
      <c r="J654" s="18"/>
      <c r="K654" s="18"/>
      <c r="L654" s="18"/>
      <c r="M654" s="1"/>
      <c r="N654" s="1"/>
      <c r="O654" s="60">
        <f>O$30</f>
        <v>0</v>
      </c>
    </row>
    <row r="655" spans="1:15" ht="18">
      <c r="A655" s="19" t="s">
        <v>72</v>
      </c>
      <c r="B655" s="26" t="s">
        <v>66</v>
      </c>
      <c r="C655" s="26" t="s">
        <v>67</v>
      </c>
      <c r="D655" s="26" t="s">
        <v>68</v>
      </c>
      <c r="E655" s="26" t="s">
        <v>69</v>
      </c>
      <c r="F655" s="26" t="s">
        <v>70</v>
      </c>
      <c r="G655" s="26" t="s">
        <v>71</v>
      </c>
      <c r="H655" s="24"/>
      <c r="I655" s="17"/>
      <c r="J655" s="17"/>
      <c r="K655" s="17"/>
      <c r="L655" s="17"/>
      <c r="M655" s="1"/>
      <c r="N655" s="1"/>
      <c r="O655" s="60">
        <f>O$31</f>
        <v>0</v>
      </c>
    </row>
    <row r="656" spans="1:15" ht="18">
      <c r="A656" s="19" t="s">
        <v>65</v>
      </c>
      <c r="B656" s="25">
        <f>2/74</f>
        <v>2.7027027027027029E-2</v>
      </c>
      <c r="C656" s="25">
        <f t="shared" ref="C656" si="447">2/74</f>
        <v>2.7027027027027029E-2</v>
      </c>
      <c r="D656" s="25">
        <f>4/74</f>
        <v>5.4054054054054057E-2</v>
      </c>
      <c r="E656" s="25">
        <f>6/74</f>
        <v>8.1081081081081086E-2</v>
      </c>
      <c r="F656" s="25">
        <f>14/74</f>
        <v>0.1891891891891892</v>
      </c>
      <c r="G656" s="25">
        <f>46/74</f>
        <v>0.6216216216216216</v>
      </c>
      <c r="H656" s="24">
        <f t="shared" ref="H656:H657" si="448">SUM(B656:G656)</f>
        <v>1</v>
      </c>
      <c r="I656" s="17"/>
      <c r="J656" s="17"/>
      <c r="K656" s="17"/>
      <c r="L656" s="17"/>
      <c r="M656" s="1"/>
      <c r="N656" s="1"/>
      <c r="O656" s="60">
        <f>O$32</f>
        <v>0</v>
      </c>
    </row>
    <row r="657" spans="1:15" ht="18.75" thickBot="1">
      <c r="A657" s="19" t="s">
        <v>73</v>
      </c>
      <c r="B657" s="29">
        <f>IF($M645&lt;1,13,B656*$H658)</f>
        <v>13</v>
      </c>
      <c r="C657" s="29">
        <f t="shared" ref="C657:G657" si="449">IF($M645&lt;1,13,C656*$H658)</f>
        <v>13</v>
      </c>
      <c r="D657" s="29">
        <f t="shared" si="449"/>
        <v>13</v>
      </c>
      <c r="E657" s="29">
        <f t="shared" si="449"/>
        <v>13</v>
      </c>
      <c r="F657" s="29">
        <f t="shared" si="449"/>
        <v>13</v>
      </c>
      <c r="G657" s="29">
        <f t="shared" si="449"/>
        <v>13</v>
      </c>
      <c r="H657" s="24">
        <f t="shared" si="448"/>
        <v>78</v>
      </c>
      <c r="I657" s="17"/>
      <c r="J657" s="17"/>
      <c r="K657" s="17"/>
      <c r="L657" s="17"/>
      <c r="M657" s="1"/>
      <c r="N657" s="1"/>
      <c r="O657" s="60">
        <f>O$33</f>
        <v>0</v>
      </c>
    </row>
    <row r="658" spans="1:15" ht="19.5" thickTop="1" thickBot="1">
      <c r="A658" s="28" t="s">
        <v>60</v>
      </c>
      <c r="B658" s="40">
        <f>B651</f>
        <v>0</v>
      </c>
      <c r="C658" s="41">
        <f t="shared" ref="C658:G658" si="450">C651</f>
        <v>0</v>
      </c>
      <c r="D658" s="41">
        <f t="shared" si="450"/>
        <v>0</v>
      </c>
      <c r="E658" s="41">
        <f t="shared" si="450"/>
        <v>0</v>
      </c>
      <c r="F658" s="41">
        <f t="shared" si="450"/>
        <v>0</v>
      </c>
      <c r="G658" s="42">
        <f t="shared" si="450"/>
        <v>0</v>
      </c>
      <c r="H658" s="18">
        <f>SUM(B658:G658)</f>
        <v>0</v>
      </c>
      <c r="I658" s="17"/>
      <c r="J658" s="17"/>
      <c r="K658" s="17"/>
      <c r="L658" s="17"/>
      <c r="M658" s="1"/>
      <c r="N658" s="1"/>
      <c r="O658" s="60">
        <f>O$34</f>
        <v>0</v>
      </c>
    </row>
    <row r="659" spans="1:15" ht="27" thickTop="1">
      <c r="A659" s="19" t="s">
        <v>63</v>
      </c>
      <c r="B659" s="30">
        <f>(B658-B657)*(B658-B657)</f>
        <v>169</v>
      </c>
      <c r="C659" s="30">
        <f t="shared" ref="C659:G659" si="451">(C658-C657)*(C658-C657)</f>
        <v>169</v>
      </c>
      <c r="D659" s="30">
        <f t="shared" si="451"/>
        <v>169</v>
      </c>
      <c r="E659" s="30">
        <f t="shared" si="451"/>
        <v>169</v>
      </c>
      <c r="F659" s="30">
        <f t="shared" si="451"/>
        <v>169</v>
      </c>
      <c r="G659" s="30">
        <f t="shared" si="451"/>
        <v>169</v>
      </c>
      <c r="H659" s="24"/>
      <c r="I659" s="32" t="s">
        <v>74</v>
      </c>
      <c r="J659" s="17"/>
      <c r="K659" s="17"/>
      <c r="L659" s="17"/>
      <c r="M659" s="1"/>
      <c r="N659" s="1"/>
      <c r="O659" s="60">
        <f>O$35</f>
        <v>0</v>
      </c>
    </row>
    <row r="660" spans="1:15" ht="18.75" thickBot="1">
      <c r="A660" s="19" t="s">
        <v>64</v>
      </c>
      <c r="B660" s="25">
        <f>B659/B657</f>
        <v>13</v>
      </c>
      <c r="C660" s="25">
        <f t="shared" ref="C660:G660" si="452">C659/C657</f>
        <v>13</v>
      </c>
      <c r="D660" s="25">
        <f t="shared" si="452"/>
        <v>13</v>
      </c>
      <c r="E660" s="25">
        <f t="shared" si="452"/>
        <v>13</v>
      </c>
      <c r="F660" s="25">
        <f t="shared" si="452"/>
        <v>13</v>
      </c>
      <c r="G660" s="25">
        <f t="shared" si="452"/>
        <v>13</v>
      </c>
      <c r="H660" s="46">
        <f t="shared" ref="H660" si="453">SUM(B660:G660)</f>
        <v>78</v>
      </c>
      <c r="I660" s="31">
        <f>CHIDIST(H660,1)</f>
        <v>1.0304055432977745E-18</v>
      </c>
      <c r="J660" s="17"/>
      <c r="K660" s="17"/>
      <c r="L660" s="17"/>
      <c r="M660" s="1"/>
      <c r="N660" s="1"/>
      <c r="O660" s="60">
        <f>O$36</f>
        <v>0</v>
      </c>
    </row>
    <row r="661" spans="1:15" ht="18.75" thickBot="1">
      <c r="A661" s="1"/>
      <c r="B661" s="33"/>
      <c r="C661" s="33"/>
      <c r="D661" s="33"/>
      <c r="E661" s="33"/>
      <c r="F661" s="33"/>
      <c r="G661" s="33"/>
      <c r="H661" s="17"/>
      <c r="I661" s="17"/>
      <c r="J661" s="17"/>
      <c r="K661" s="17"/>
      <c r="L661" s="17"/>
      <c r="M661" s="1"/>
      <c r="N661" s="1"/>
      <c r="O661" s="60">
        <f>O$37</f>
        <v>0</v>
      </c>
    </row>
    <row r="662" spans="1:15" ht="18">
      <c r="A662" s="1" t="s">
        <v>75</v>
      </c>
      <c r="B662" s="34">
        <v>0</v>
      </c>
      <c r="C662" s="35">
        <v>0.1</v>
      </c>
      <c r="D662" s="35">
        <v>0.5</v>
      </c>
      <c r="E662" s="35">
        <v>1</v>
      </c>
      <c r="F662" s="35">
        <v>2.5</v>
      </c>
      <c r="G662" s="36">
        <v>5</v>
      </c>
      <c r="H662" s="17"/>
      <c r="I662" s="17"/>
      <c r="J662" s="17"/>
      <c r="K662" s="17"/>
      <c r="L662" s="17"/>
      <c r="M662" s="1"/>
      <c r="N662" s="1"/>
      <c r="O662" s="60">
        <f>O$38</f>
        <v>0</v>
      </c>
    </row>
    <row r="663" spans="1:15" ht="18.75" thickBot="1">
      <c r="A663" s="1" t="s">
        <v>76</v>
      </c>
      <c r="B663" s="37">
        <f>CHIDIST(B662,1)</f>
        <v>1</v>
      </c>
      <c r="C663" s="38">
        <f t="shared" ref="C663:G663" si="454">CHIDIST(C662,1)</f>
        <v>0.75182963429462546</v>
      </c>
      <c r="D663" s="38">
        <f t="shared" si="454"/>
        <v>0.4795001239653619</v>
      </c>
      <c r="E663" s="38">
        <f t="shared" si="454"/>
        <v>0.31731081309762943</v>
      </c>
      <c r="F663" s="38">
        <f t="shared" si="454"/>
        <v>0.11384633491240598</v>
      </c>
      <c r="G663" s="39">
        <f t="shared" si="454"/>
        <v>2.5347320288920873E-2</v>
      </c>
      <c r="H663" s="17"/>
      <c r="I663" s="17"/>
      <c r="J663" s="17"/>
      <c r="K663" s="17"/>
      <c r="L663" s="17"/>
      <c r="M663" s="1"/>
      <c r="N663" s="1"/>
      <c r="O663" s="60">
        <f>O$39</f>
        <v>0</v>
      </c>
    </row>
    <row r="664" spans="1:15" ht="18">
      <c r="A664" s="1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"/>
      <c r="N664" s="1"/>
      <c r="O664" s="60">
        <f>O$40</f>
        <v>0</v>
      </c>
    </row>
    <row r="665" spans="1:15" ht="18">
      <c r="A665" s="47"/>
      <c r="B665" s="48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"/>
      <c r="N665" s="1"/>
      <c r="O665" s="60">
        <f>O$41</f>
        <v>0</v>
      </c>
    </row>
    <row r="666" spans="1:15" ht="18">
      <c r="A666" s="14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"/>
      <c r="N666" s="1"/>
      <c r="O666" s="60">
        <f>O$42</f>
        <v>0</v>
      </c>
    </row>
    <row r="667" spans="1:15" ht="18">
      <c r="A667" s="14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"/>
      <c r="N667" s="1"/>
      <c r="O667" s="60">
        <f>O$43</f>
        <v>0</v>
      </c>
    </row>
    <row r="668" spans="1:15" ht="1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5" ht="19.5" thickBot="1">
      <c r="A669" s="7">
        <f>'Название и список группы'!A27</f>
        <v>26</v>
      </c>
      <c r="B669" s="56">
        <f>'Название и список группы'!B27</f>
        <v>0</v>
      </c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1"/>
      <c r="O669" s="60" t="str">
        <f>O$19</f>
        <v>Заполните только желтые поля!!!</v>
      </c>
    </row>
    <row r="670" spans="1:15" ht="18.75" thickTop="1">
      <c r="A670" s="19" t="s">
        <v>58</v>
      </c>
      <c r="B670" s="20">
        <v>1</v>
      </c>
      <c r="C670" s="20">
        <v>2</v>
      </c>
      <c r="D670" s="21">
        <v>3</v>
      </c>
      <c r="E670" s="21">
        <v>4</v>
      </c>
      <c r="F670" s="21">
        <v>5</v>
      </c>
      <c r="G670" s="21">
        <v>6</v>
      </c>
      <c r="H670" s="21">
        <v>7</v>
      </c>
      <c r="I670" s="21">
        <v>8</v>
      </c>
      <c r="J670" s="21">
        <v>9</v>
      </c>
      <c r="K670" s="21">
        <v>10</v>
      </c>
      <c r="L670" s="24"/>
      <c r="M670" s="58" t="s">
        <v>1</v>
      </c>
      <c r="N670" s="1"/>
      <c r="O670" s="61" t="str">
        <f>O$20</f>
        <v>10 серий по &lt;7 бросков монеты</v>
      </c>
    </row>
    <row r="671" spans="1:15" ht="18.75" thickBot="1">
      <c r="A671" s="19" t="s">
        <v>0</v>
      </c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18"/>
      <c r="M671" s="59">
        <f>IF(H677=10,1,10^(-5))</f>
        <v>1.0000000000000001E-5</v>
      </c>
      <c r="N671" s="1"/>
      <c r="O671" s="65" t="str">
        <f>O$21</f>
        <v>Серия завершается, если выпал "орел" или,</v>
      </c>
    </row>
    <row r="672" spans="1:15" ht="18.75" thickTop="1">
      <c r="A672" s="19" t="s">
        <v>57</v>
      </c>
      <c r="B672" s="16">
        <f>IF(B671=0,0,60/B671)</f>
        <v>0</v>
      </c>
      <c r="C672" s="16">
        <f t="shared" ref="C672:K672" si="455">IF(C671=0,0,60/C671)</f>
        <v>0</v>
      </c>
      <c r="D672" s="16">
        <f t="shared" si="455"/>
        <v>0</v>
      </c>
      <c r="E672" s="16">
        <f t="shared" si="455"/>
        <v>0</v>
      </c>
      <c r="F672" s="16">
        <f t="shared" si="455"/>
        <v>0</v>
      </c>
      <c r="G672" s="16">
        <f t="shared" si="455"/>
        <v>0</v>
      </c>
      <c r="H672" s="16">
        <f t="shared" si="455"/>
        <v>0</v>
      </c>
      <c r="I672" s="16">
        <f t="shared" si="455"/>
        <v>0</v>
      </c>
      <c r="J672" s="16">
        <f t="shared" si="455"/>
        <v>0</v>
      </c>
      <c r="K672" s="16">
        <f t="shared" si="455"/>
        <v>0</v>
      </c>
      <c r="L672" s="24"/>
      <c r="M672" s="1"/>
      <c r="N672" s="1"/>
      <c r="O672" s="65" t="str">
        <f>O$22</f>
        <v>если выпали только решки, после 6-го броска.</v>
      </c>
    </row>
    <row r="673" spans="1:15" ht="18">
      <c r="A673" s="49" t="s">
        <v>78</v>
      </c>
      <c r="B673" s="50">
        <f>IF(SUM(B671:L671)&gt;0,1,10^(-5))</f>
        <v>1.0000000000000001E-5</v>
      </c>
      <c r="C673" s="22"/>
      <c r="D673" s="22"/>
      <c r="E673" s="22"/>
      <c r="F673" s="22"/>
      <c r="G673" s="22"/>
      <c r="H673" s="23"/>
      <c r="I673" s="23"/>
      <c r="J673" s="23"/>
      <c r="K673" s="23"/>
      <c r="L673" s="18"/>
      <c r="M673" s="1"/>
      <c r="N673" s="1"/>
      <c r="O673" s="60" t="str">
        <f>O$23</f>
        <v>K - кол-во бросков серии.</v>
      </c>
    </row>
    <row r="674" spans="1:15" ht="18">
      <c r="A674" s="19" t="s">
        <v>59</v>
      </c>
      <c r="B674" s="16">
        <v>10</v>
      </c>
      <c r="C674" s="16">
        <v>12</v>
      </c>
      <c r="D674" s="16">
        <v>15</v>
      </c>
      <c r="E674" s="16">
        <v>20</v>
      </c>
      <c r="F674" s="16">
        <v>30</v>
      </c>
      <c r="G674" s="16">
        <v>60</v>
      </c>
      <c r="H674" s="24"/>
      <c r="I674" s="18"/>
      <c r="J674" s="18"/>
      <c r="K674" s="18"/>
      <c r="L674" s="18"/>
      <c r="M674" s="1"/>
      <c r="N674" s="1"/>
      <c r="O674" s="60" t="str">
        <f>O$24</f>
        <v>X=60/K</v>
      </c>
    </row>
    <row r="675" spans="1:15" ht="18">
      <c r="A675" s="19" t="s">
        <v>62</v>
      </c>
      <c r="B675" s="25">
        <f>1/32</f>
        <v>3.125E-2</v>
      </c>
      <c r="C675" s="25">
        <f>1/32</f>
        <v>3.125E-2</v>
      </c>
      <c r="D675" s="25">
        <f>1/16</f>
        <v>6.25E-2</v>
      </c>
      <c r="E675" s="25">
        <f>1/8</f>
        <v>0.125</v>
      </c>
      <c r="F675" s="25">
        <f>1/4</f>
        <v>0.25</v>
      </c>
      <c r="G675" s="25">
        <f>1/2</f>
        <v>0.5</v>
      </c>
      <c r="H675" s="24">
        <f t="shared" ref="H675" si="456">SUM(B675:G675)</f>
        <v>1</v>
      </c>
      <c r="I675" s="18"/>
      <c r="J675" s="18"/>
      <c r="K675" s="18"/>
      <c r="L675" s="18"/>
      <c r="M675" s="1"/>
      <c r="N675" s="1"/>
      <c r="O675" s="60">
        <f>O$25</f>
        <v>0</v>
      </c>
    </row>
    <row r="676" spans="1:15" ht="18.75" thickBot="1">
      <c r="A676" s="19" t="s">
        <v>61</v>
      </c>
      <c r="B676" s="29">
        <f>IF($M671&lt;1,13,B675*$H677)</f>
        <v>13</v>
      </c>
      <c r="C676" s="29">
        <f t="shared" ref="C676:G676" si="457">IF($M671&lt;1,13,C675*$H677)</f>
        <v>13</v>
      </c>
      <c r="D676" s="29">
        <f t="shared" si="457"/>
        <v>13</v>
      </c>
      <c r="E676" s="29">
        <f t="shared" si="457"/>
        <v>13</v>
      </c>
      <c r="F676" s="29">
        <f t="shared" si="457"/>
        <v>13</v>
      </c>
      <c r="G676" s="29">
        <f t="shared" si="457"/>
        <v>13</v>
      </c>
      <c r="H676" s="24">
        <f>SUM(B676:G676)</f>
        <v>78</v>
      </c>
      <c r="I676" s="18"/>
      <c r="J676" s="18"/>
      <c r="K676" s="18"/>
      <c r="L676" s="18"/>
      <c r="M676" s="1"/>
      <c r="N676" s="1"/>
      <c r="O676" s="60">
        <f>O$26</f>
        <v>0</v>
      </c>
    </row>
    <row r="677" spans="1:15" ht="19.5" thickTop="1" thickBot="1">
      <c r="A677" s="28" t="s">
        <v>60</v>
      </c>
      <c r="B677" s="43"/>
      <c r="C677" s="44"/>
      <c r="D677" s="44"/>
      <c r="E677" s="44"/>
      <c r="F677" s="44"/>
      <c r="G677" s="45"/>
      <c r="H677" s="18">
        <f>SUM(B677:G677)</f>
        <v>0</v>
      </c>
      <c r="I677" s="18"/>
      <c r="J677" s="18"/>
      <c r="K677" s="18"/>
      <c r="L677" s="18"/>
      <c r="M677" s="1"/>
      <c r="N677" s="1"/>
      <c r="O677" s="60">
        <f>O$27</f>
        <v>0</v>
      </c>
    </row>
    <row r="678" spans="1:15" ht="27" thickTop="1">
      <c r="A678" s="19" t="s">
        <v>63</v>
      </c>
      <c r="B678" s="30">
        <f>(B677-B676)*(B677-B676)</f>
        <v>169</v>
      </c>
      <c r="C678" s="30">
        <f t="shared" ref="C678:G678" si="458">(C677-C676)*(C677-C676)</f>
        <v>169</v>
      </c>
      <c r="D678" s="30">
        <f t="shared" si="458"/>
        <v>169</v>
      </c>
      <c r="E678" s="30">
        <f t="shared" si="458"/>
        <v>169</v>
      </c>
      <c r="F678" s="30">
        <f t="shared" si="458"/>
        <v>169</v>
      </c>
      <c r="G678" s="30">
        <f t="shared" si="458"/>
        <v>169</v>
      </c>
      <c r="H678" s="24"/>
      <c r="I678" s="32" t="s">
        <v>74</v>
      </c>
      <c r="J678" s="18"/>
      <c r="K678" s="18"/>
      <c r="L678" s="18"/>
      <c r="M678" s="1"/>
      <c r="N678" s="1"/>
      <c r="O678" s="60">
        <f>O$28</f>
        <v>0</v>
      </c>
    </row>
    <row r="679" spans="1:15" ht="18.75" thickBot="1">
      <c r="A679" s="19" t="s">
        <v>64</v>
      </c>
      <c r="B679" s="25">
        <f>B678/B676</f>
        <v>13</v>
      </c>
      <c r="C679" s="25">
        <f t="shared" ref="C679:G679" si="459">C678/C676</f>
        <v>13</v>
      </c>
      <c r="D679" s="25">
        <f t="shared" si="459"/>
        <v>13</v>
      </c>
      <c r="E679" s="25">
        <f t="shared" si="459"/>
        <v>13</v>
      </c>
      <c r="F679" s="25">
        <f t="shared" si="459"/>
        <v>13</v>
      </c>
      <c r="G679" s="25">
        <f t="shared" si="459"/>
        <v>13</v>
      </c>
      <c r="H679" s="46">
        <f t="shared" ref="H679" si="460">SUM(B679:G679)</f>
        <v>78</v>
      </c>
      <c r="I679" s="31">
        <f>CHIDIST(H679,1)</f>
        <v>1.0304055432977745E-18</v>
      </c>
      <c r="J679" s="18"/>
      <c r="K679" s="18"/>
      <c r="L679" s="18"/>
      <c r="M679" s="1"/>
      <c r="N679" s="1"/>
      <c r="O679" s="60">
        <f>O$29</f>
        <v>0</v>
      </c>
    </row>
    <row r="680" spans="1:15" ht="18">
      <c r="A680" s="53" t="s">
        <v>77</v>
      </c>
      <c r="B680" s="54"/>
      <c r="C680" s="54"/>
      <c r="D680" s="54"/>
      <c r="E680" s="54"/>
      <c r="F680" s="54"/>
      <c r="G680" s="55"/>
      <c r="H680" s="24"/>
      <c r="I680" s="18"/>
      <c r="J680" s="18"/>
      <c r="K680" s="18"/>
      <c r="L680" s="18"/>
      <c r="M680" s="1"/>
      <c r="N680" s="1"/>
      <c r="O680" s="60">
        <f>O$30</f>
        <v>0</v>
      </c>
    </row>
    <row r="681" spans="1:15" ht="18">
      <c r="A681" s="19" t="s">
        <v>72</v>
      </c>
      <c r="B681" s="26" t="s">
        <v>66</v>
      </c>
      <c r="C681" s="26" t="s">
        <v>67</v>
      </c>
      <c r="D681" s="26" t="s">
        <v>68</v>
      </c>
      <c r="E681" s="26" t="s">
        <v>69</v>
      </c>
      <c r="F681" s="26" t="s">
        <v>70</v>
      </c>
      <c r="G681" s="26" t="s">
        <v>71</v>
      </c>
      <c r="H681" s="24"/>
      <c r="I681" s="17"/>
      <c r="J681" s="17"/>
      <c r="K681" s="17"/>
      <c r="L681" s="17"/>
      <c r="M681" s="1"/>
      <c r="N681" s="1"/>
      <c r="O681" s="60">
        <f>O$31</f>
        <v>0</v>
      </c>
    </row>
    <row r="682" spans="1:15" ht="18">
      <c r="A682" s="19" t="s">
        <v>65</v>
      </c>
      <c r="B682" s="25">
        <f>2/74</f>
        <v>2.7027027027027029E-2</v>
      </c>
      <c r="C682" s="25">
        <f t="shared" ref="C682" si="461">2/74</f>
        <v>2.7027027027027029E-2</v>
      </c>
      <c r="D682" s="25">
        <f>4/74</f>
        <v>5.4054054054054057E-2</v>
      </c>
      <c r="E682" s="25">
        <f>6/74</f>
        <v>8.1081081081081086E-2</v>
      </c>
      <c r="F682" s="25">
        <f>14/74</f>
        <v>0.1891891891891892</v>
      </c>
      <c r="G682" s="25">
        <f>46/74</f>
        <v>0.6216216216216216</v>
      </c>
      <c r="H682" s="24">
        <f t="shared" ref="H682:H683" si="462">SUM(B682:G682)</f>
        <v>1</v>
      </c>
      <c r="I682" s="17"/>
      <c r="J682" s="17"/>
      <c r="K682" s="17"/>
      <c r="L682" s="17"/>
      <c r="M682" s="1"/>
      <c r="N682" s="1"/>
      <c r="O682" s="60">
        <f>O$32</f>
        <v>0</v>
      </c>
    </row>
    <row r="683" spans="1:15" ht="18.75" thickBot="1">
      <c r="A683" s="19" t="s">
        <v>73</v>
      </c>
      <c r="B683" s="29">
        <f>IF($M671&lt;1,13,B682*$H684)</f>
        <v>13</v>
      </c>
      <c r="C683" s="29">
        <f t="shared" ref="C683:G683" si="463">IF($M671&lt;1,13,C682*$H684)</f>
        <v>13</v>
      </c>
      <c r="D683" s="29">
        <f t="shared" si="463"/>
        <v>13</v>
      </c>
      <c r="E683" s="29">
        <f t="shared" si="463"/>
        <v>13</v>
      </c>
      <c r="F683" s="29">
        <f t="shared" si="463"/>
        <v>13</v>
      </c>
      <c r="G683" s="29">
        <f t="shared" si="463"/>
        <v>13</v>
      </c>
      <c r="H683" s="24">
        <f t="shared" si="462"/>
        <v>78</v>
      </c>
      <c r="I683" s="17"/>
      <c r="J683" s="17"/>
      <c r="K683" s="17"/>
      <c r="L683" s="17"/>
      <c r="M683" s="1"/>
      <c r="N683" s="1"/>
      <c r="O683" s="60">
        <f>O$33</f>
        <v>0</v>
      </c>
    </row>
    <row r="684" spans="1:15" ht="19.5" thickTop="1" thickBot="1">
      <c r="A684" s="28" t="s">
        <v>60</v>
      </c>
      <c r="B684" s="40">
        <f>B677</f>
        <v>0</v>
      </c>
      <c r="C684" s="41">
        <f t="shared" ref="C684:G684" si="464">C677</f>
        <v>0</v>
      </c>
      <c r="D684" s="41">
        <f t="shared" si="464"/>
        <v>0</v>
      </c>
      <c r="E684" s="41">
        <f t="shared" si="464"/>
        <v>0</v>
      </c>
      <c r="F684" s="41">
        <f t="shared" si="464"/>
        <v>0</v>
      </c>
      <c r="G684" s="42">
        <f t="shared" si="464"/>
        <v>0</v>
      </c>
      <c r="H684" s="18">
        <f>SUM(B684:G684)</f>
        <v>0</v>
      </c>
      <c r="I684" s="17"/>
      <c r="J684" s="17"/>
      <c r="K684" s="17"/>
      <c r="L684" s="17"/>
      <c r="M684" s="1"/>
      <c r="N684" s="1"/>
      <c r="O684" s="60">
        <f>O$34</f>
        <v>0</v>
      </c>
    </row>
    <row r="685" spans="1:15" ht="27" thickTop="1">
      <c r="A685" s="19" t="s">
        <v>63</v>
      </c>
      <c r="B685" s="30">
        <f>(B684-B683)*(B684-B683)</f>
        <v>169</v>
      </c>
      <c r="C685" s="30">
        <f t="shared" ref="C685:G685" si="465">(C684-C683)*(C684-C683)</f>
        <v>169</v>
      </c>
      <c r="D685" s="30">
        <f t="shared" si="465"/>
        <v>169</v>
      </c>
      <c r="E685" s="30">
        <f t="shared" si="465"/>
        <v>169</v>
      </c>
      <c r="F685" s="30">
        <f t="shared" si="465"/>
        <v>169</v>
      </c>
      <c r="G685" s="30">
        <f t="shared" si="465"/>
        <v>169</v>
      </c>
      <c r="H685" s="24"/>
      <c r="I685" s="32" t="s">
        <v>74</v>
      </c>
      <c r="J685" s="17"/>
      <c r="K685" s="17"/>
      <c r="L685" s="17"/>
      <c r="M685" s="1"/>
      <c r="N685" s="1"/>
      <c r="O685" s="60">
        <f>O$35</f>
        <v>0</v>
      </c>
    </row>
    <row r="686" spans="1:15" ht="18.75" thickBot="1">
      <c r="A686" s="19" t="s">
        <v>64</v>
      </c>
      <c r="B686" s="25">
        <f>B685/B683</f>
        <v>13</v>
      </c>
      <c r="C686" s="25">
        <f t="shared" ref="C686:G686" si="466">C685/C683</f>
        <v>13</v>
      </c>
      <c r="D686" s="25">
        <f t="shared" si="466"/>
        <v>13</v>
      </c>
      <c r="E686" s="25">
        <f t="shared" si="466"/>
        <v>13</v>
      </c>
      <c r="F686" s="25">
        <f t="shared" si="466"/>
        <v>13</v>
      </c>
      <c r="G686" s="25">
        <f t="shared" si="466"/>
        <v>13</v>
      </c>
      <c r="H686" s="46">
        <f t="shared" ref="H686" si="467">SUM(B686:G686)</f>
        <v>78</v>
      </c>
      <c r="I686" s="31">
        <f>CHIDIST(H686,1)</f>
        <v>1.0304055432977745E-18</v>
      </c>
      <c r="J686" s="17"/>
      <c r="K686" s="17"/>
      <c r="L686" s="17"/>
      <c r="M686" s="1"/>
      <c r="N686" s="1"/>
      <c r="O686" s="60">
        <f>O$36</f>
        <v>0</v>
      </c>
    </row>
    <row r="687" spans="1:15" ht="18.75" thickBot="1">
      <c r="A687" s="1"/>
      <c r="B687" s="33"/>
      <c r="C687" s="33"/>
      <c r="D687" s="33"/>
      <c r="E687" s="33"/>
      <c r="F687" s="33"/>
      <c r="G687" s="33"/>
      <c r="H687" s="17"/>
      <c r="I687" s="17"/>
      <c r="J687" s="17"/>
      <c r="K687" s="17"/>
      <c r="L687" s="17"/>
      <c r="M687" s="1"/>
      <c r="N687" s="1"/>
      <c r="O687" s="60">
        <f>O$37</f>
        <v>0</v>
      </c>
    </row>
    <row r="688" spans="1:15" ht="18">
      <c r="A688" s="1" t="s">
        <v>75</v>
      </c>
      <c r="B688" s="34">
        <v>0</v>
      </c>
      <c r="C688" s="35">
        <v>0.1</v>
      </c>
      <c r="D688" s="35">
        <v>0.5</v>
      </c>
      <c r="E688" s="35">
        <v>1</v>
      </c>
      <c r="F688" s="35">
        <v>2.5</v>
      </c>
      <c r="G688" s="36">
        <v>5</v>
      </c>
      <c r="H688" s="17"/>
      <c r="I688" s="17"/>
      <c r="J688" s="17"/>
      <c r="K688" s="17"/>
      <c r="L688" s="17"/>
      <c r="M688" s="1"/>
      <c r="N688" s="1"/>
      <c r="O688" s="60">
        <f>O$38</f>
        <v>0</v>
      </c>
    </row>
    <row r="689" spans="1:15" ht="18.75" thickBot="1">
      <c r="A689" s="1" t="s">
        <v>76</v>
      </c>
      <c r="B689" s="37">
        <f>CHIDIST(B688,1)</f>
        <v>1</v>
      </c>
      <c r="C689" s="38">
        <f t="shared" ref="C689:G689" si="468">CHIDIST(C688,1)</f>
        <v>0.75182963429462546</v>
      </c>
      <c r="D689" s="38">
        <f t="shared" si="468"/>
        <v>0.4795001239653619</v>
      </c>
      <c r="E689" s="38">
        <f t="shared" si="468"/>
        <v>0.31731081309762943</v>
      </c>
      <c r="F689" s="38">
        <f t="shared" si="468"/>
        <v>0.11384633491240598</v>
      </c>
      <c r="G689" s="39">
        <f t="shared" si="468"/>
        <v>2.5347320288920873E-2</v>
      </c>
      <c r="H689" s="17"/>
      <c r="I689" s="17"/>
      <c r="J689" s="17"/>
      <c r="K689" s="17"/>
      <c r="L689" s="17"/>
      <c r="M689" s="1"/>
      <c r="N689" s="1"/>
      <c r="O689" s="60">
        <f>O$39</f>
        <v>0</v>
      </c>
    </row>
    <row r="690" spans="1:15" ht="18">
      <c r="A690" s="1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"/>
      <c r="N690" s="1"/>
      <c r="O690" s="60">
        <f>O$40</f>
        <v>0</v>
      </c>
    </row>
    <row r="691" spans="1:15" ht="18">
      <c r="A691" s="47"/>
      <c r="B691" s="48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"/>
      <c r="N691" s="1"/>
      <c r="O691" s="60">
        <f>O$41</f>
        <v>0</v>
      </c>
    </row>
    <row r="692" spans="1:15" ht="18">
      <c r="A692" s="14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"/>
      <c r="N692" s="1"/>
      <c r="O692" s="60">
        <f>O$42</f>
        <v>0</v>
      </c>
    </row>
    <row r="693" spans="1:15" ht="18">
      <c r="A693" s="14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"/>
      <c r="N693" s="1"/>
      <c r="O693" s="60">
        <f>O$43</f>
        <v>0</v>
      </c>
    </row>
    <row r="694" spans="1:15" ht="1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5" ht="19.5" thickBot="1">
      <c r="A695" s="7">
        <f>'Название и список группы'!A28</f>
        <v>27</v>
      </c>
      <c r="B695" s="56">
        <f>'Название и список группы'!B28</f>
        <v>0</v>
      </c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1"/>
      <c r="O695" s="60" t="str">
        <f>O$19</f>
        <v>Заполните только желтые поля!!!</v>
      </c>
    </row>
    <row r="696" spans="1:15" ht="18.75" thickTop="1">
      <c r="A696" s="19" t="s">
        <v>58</v>
      </c>
      <c r="B696" s="20">
        <v>1</v>
      </c>
      <c r="C696" s="20">
        <v>2</v>
      </c>
      <c r="D696" s="21">
        <v>3</v>
      </c>
      <c r="E696" s="21">
        <v>4</v>
      </c>
      <c r="F696" s="21">
        <v>5</v>
      </c>
      <c r="G696" s="21">
        <v>6</v>
      </c>
      <c r="H696" s="21">
        <v>7</v>
      </c>
      <c r="I696" s="21">
        <v>8</v>
      </c>
      <c r="J696" s="21">
        <v>9</v>
      </c>
      <c r="K696" s="21">
        <v>10</v>
      </c>
      <c r="L696" s="24"/>
      <c r="M696" s="58" t="s">
        <v>1</v>
      </c>
      <c r="N696" s="1"/>
      <c r="O696" s="61" t="str">
        <f>O$20</f>
        <v>10 серий по &lt;7 бросков монеты</v>
      </c>
    </row>
    <row r="697" spans="1:15" ht="18.75" thickBot="1">
      <c r="A697" s="19" t="s">
        <v>0</v>
      </c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18"/>
      <c r="M697" s="59">
        <f>IF(H703=10,1,10^(-5))</f>
        <v>1.0000000000000001E-5</v>
      </c>
      <c r="N697" s="1"/>
      <c r="O697" s="65" t="str">
        <f>O$21</f>
        <v>Серия завершается, если выпал "орел" или,</v>
      </c>
    </row>
    <row r="698" spans="1:15" ht="18.75" thickTop="1">
      <c r="A698" s="19" t="s">
        <v>57</v>
      </c>
      <c r="B698" s="16">
        <f>IF(B697=0,0,60/B697)</f>
        <v>0</v>
      </c>
      <c r="C698" s="16">
        <f t="shared" ref="C698:K698" si="469">IF(C697=0,0,60/C697)</f>
        <v>0</v>
      </c>
      <c r="D698" s="16">
        <f t="shared" si="469"/>
        <v>0</v>
      </c>
      <c r="E698" s="16">
        <f t="shared" si="469"/>
        <v>0</v>
      </c>
      <c r="F698" s="16">
        <f t="shared" si="469"/>
        <v>0</v>
      </c>
      <c r="G698" s="16">
        <f t="shared" si="469"/>
        <v>0</v>
      </c>
      <c r="H698" s="16">
        <f t="shared" si="469"/>
        <v>0</v>
      </c>
      <c r="I698" s="16">
        <f t="shared" si="469"/>
        <v>0</v>
      </c>
      <c r="J698" s="16">
        <f t="shared" si="469"/>
        <v>0</v>
      </c>
      <c r="K698" s="16">
        <f t="shared" si="469"/>
        <v>0</v>
      </c>
      <c r="L698" s="24"/>
      <c r="M698" s="1"/>
      <c r="N698" s="1"/>
      <c r="O698" s="65" t="str">
        <f>O$22</f>
        <v>если выпали только решки, после 6-го броска.</v>
      </c>
    </row>
    <row r="699" spans="1:15" ht="18">
      <c r="A699" s="49" t="s">
        <v>78</v>
      </c>
      <c r="B699" s="50">
        <f>IF(SUM(B697:L697)&gt;0,1,10^(-5))</f>
        <v>1.0000000000000001E-5</v>
      </c>
      <c r="C699" s="22"/>
      <c r="D699" s="22"/>
      <c r="E699" s="22"/>
      <c r="F699" s="22"/>
      <c r="G699" s="22"/>
      <c r="H699" s="23"/>
      <c r="I699" s="23"/>
      <c r="J699" s="23"/>
      <c r="K699" s="23"/>
      <c r="L699" s="18"/>
      <c r="M699" s="1"/>
      <c r="N699" s="1"/>
      <c r="O699" s="60" t="str">
        <f>O$23</f>
        <v>K - кол-во бросков серии.</v>
      </c>
    </row>
    <row r="700" spans="1:15" ht="18">
      <c r="A700" s="19" t="s">
        <v>59</v>
      </c>
      <c r="B700" s="16">
        <v>10</v>
      </c>
      <c r="C700" s="16">
        <v>12</v>
      </c>
      <c r="D700" s="16">
        <v>15</v>
      </c>
      <c r="E700" s="16">
        <v>20</v>
      </c>
      <c r="F700" s="16">
        <v>30</v>
      </c>
      <c r="G700" s="16">
        <v>60</v>
      </c>
      <c r="H700" s="24"/>
      <c r="I700" s="18"/>
      <c r="J700" s="18"/>
      <c r="K700" s="18"/>
      <c r="L700" s="18"/>
      <c r="M700" s="1"/>
      <c r="N700" s="1"/>
      <c r="O700" s="60" t="str">
        <f>O$24</f>
        <v>X=60/K</v>
      </c>
    </row>
    <row r="701" spans="1:15" ht="18">
      <c r="A701" s="19" t="s">
        <v>62</v>
      </c>
      <c r="B701" s="25">
        <f>1/32</f>
        <v>3.125E-2</v>
      </c>
      <c r="C701" s="25">
        <f>1/32</f>
        <v>3.125E-2</v>
      </c>
      <c r="D701" s="25">
        <f>1/16</f>
        <v>6.25E-2</v>
      </c>
      <c r="E701" s="25">
        <f>1/8</f>
        <v>0.125</v>
      </c>
      <c r="F701" s="25">
        <f>1/4</f>
        <v>0.25</v>
      </c>
      <c r="G701" s="25">
        <f>1/2</f>
        <v>0.5</v>
      </c>
      <c r="H701" s="24">
        <f t="shared" ref="H701" si="470">SUM(B701:G701)</f>
        <v>1</v>
      </c>
      <c r="I701" s="18"/>
      <c r="J701" s="18"/>
      <c r="K701" s="18"/>
      <c r="L701" s="18"/>
      <c r="M701" s="1"/>
      <c r="N701" s="1"/>
      <c r="O701" s="60">
        <f>O$25</f>
        <v>0</v>
      </c>
    </row>
    <row r="702" spans="1:15" ht="18.75" thickBot="1">
      <c r="A702" s="19" t="s">
        <v>61</v>
      </c>
      <c r="B702" s="29">
        <f>IF($M697&lt;1,13,B701*$H703)</f>
        <v>13</v>
      </c>
      <c r="C702" s="29">
        <f t="shared" ref="C702:G702" si="471">IF($M697&lt;1,13,C701*$H703)</f>
        <v>13</v>
      </c>
      <c r="D702" s="29">
        <f t="shared" si="471"/>
        <v>13</v>
      </c>
      <c r="E702" s="29">
        <f t="shared" si="471"/>
        <v>13</v>
      </c>
      <c r="F702" s="29">
        <f t="shared" si="471"/>
        <v>13</v>
      </c>
      <c r="G702" s="29">
        <f t="shared" si="471"/>
        <v>13</v>
      </c>
      <c r="H702" s="24">
        <f>SUM(B702:G702)</f>
        <v>78</v>
      </c>
      <c r="I702" s="18"/>
      <c r="J702" s="18"/>
      <c r="K702" s="18"/>
      <c r="L702" s="18"/>
      <c r="M702" s="1"/>
      <c r="N702" s="1"/>
      <c r="O702" s="60">
        <f>O$26</f>
        <v>0</v>
      </c>
    </row>
    <row r="703" spans="1:15" ht="19.5" thickTop="1" thickBot="1">
      <c r="A703" s="28" t="s">
        <v>60</v>
      </c>
      <c r="B703" s="43"/>
      <c r="C703" s="44"/>
      <c r="D703" s="44"/>
      <c r="E703" s="44"/>
      <c r="F703" s="44"/>
      <c r="G703" s="45"/>
      <c r="H703" s="18">
        <f>SUM(B703:G703)</f>
        <v>0</v>
      </c>
      <c r="I703" s="18"/>
      <c r="J703" s="18"/>
      <c r="K703" s="18"/>
      <c r="L703" s="18"/>
      <c r="M703" s="1"/>
      <c r="N703" s="1"/>
      <c r="O703" s="60">
        <f>O$27</f>
        <v>0</v>
      </c>
    </row>
    <row r="704" spans="1:15" ht="27" thickTop="1">
      <c r="A704" s="19" t="s">
        <v>63</v>
      </c>
      <c r="B704" s="30">
        <f>(B703-B702)*(B703-B702)</f>
        <v>169</v>
      </c>
      <c r="C704" s="30">
        <f t="shared" ref="C704:G704" si="472">(C703-C702)*(C703-C702)</f>
        <v>169</v>
      </c>
      <c r="D704" s="30">
        <f t="shared" si="472"/>
        <v>169</v>
      </c>
      <c r="E704" s="30">
        <f t="shared" si="472"/>
        <v>169</v>
      </c>
      <c r="F704" s="30">
        <f t="shared" si="472"/>
        <v>169</v>
      </c>
      <c r="G704" s="30">
        <f t="shared" si="472"/>
        <v>169</v>
      </c>
      <c r="H704" s="24"/>
      <c r="I704" s="32" t="s">
        <v>74</v>
      </c>
      <c r="J704" s="18"/>
      <c r="K704" s="18"/>
      <c r="L704" s="18"/>
      <c r="M704" s="1"/>
      <c r="N704" s="1"/>
      <c r="O704" s="60">
        <f>O$28</f>
        <v>0</v>
      </c>
    </row>
    <row r="705" spans="1:15" ht="18.75" thickBot="1">
      <c r="A705" s="19" t="s">
        <v>64</v>
      </c>
      <c r="B705" s="25">
        <f>B704/B702</f>
        <v>13</v>
      </c>
      <c r="C705" s="25">
        <f t="shared" ref="C705:G705" si="473">C704/C702</f>
        <v>13</v>
      </c>
      <c r="D705" s="25">
        <f t="shared" si="473"/>
        <v>13</v>
      </c>
      <c r="E705" s="25">
        <f t="shared" si="473"/>
        <v>13</v>
      </c>
      <c r="F705" s="25">
        <f t="shared" si="473"/>
        <v>13</v>
      </c>
      <c r="G705" s="25">
        <f t="shared" si="473"/>
        <v>13</v>
      </c>
      <c r="H705" s="46">
        <f t="shared" ref="H705" si="474">SUM(B705:G705)</f>
        <v>78</v>
      </c>
      <c r="I705" s="31">
        <f>CHIDIST(H705,1)</f>
        <v>1.0304055432977745E-18</v>
      </c>
      <c r="J705" s="18"/>
      <c r="K705" s="18"/>
      <c r="L705" s="18"/>
      <c r="M705" s="1"/>
      <c r="N705" s="1"/>
      <c r="O705" s="60">
        <f>O$29</f>
        <v>0</v>
      </c>
    </row>
    <row r="706" spans="1:15" ht="18">
      <c r="A706" s="53" t="s">
        <v>77</v>
      </c>
      <c r="B706" s="54"/>
      <c r="C706" s="54"/>
      <c r="D706" s="54"/>
      <c r="E706" s="54"/>
      <c r="F706" s="54"/>
      <c r="G706" s="55"/>
      <c r="H706" s="24"/>
      <c r="I706" s="18"/>
      <c r="J706" s="18"/>
      <c r="K706" s="18"/>
      <c r="L706" s="18"/>
      <c r="M706" s="1"/>
      <c r="N706" s="1"/>
      <c r="O706" s="60">
        <f>O$30</f>
        <v>0</v>
      </c>
    </row>
    <row r="707" spans="1:15" ht="18">
      <c r="A707" s="19" t="s">
        <v>72</v>
      </c>
      <c r="B707" s="26" t="s">
        <v>66</v>
      </c>
      <c r="C707" s="26" t="s">
        <v>67</v>
      </c>
      <c r="D707" s="26" t="s">
        <v>68</v>
      </c>
      <c r="E707" s="26" t="s">
        <v>69</v>
      </c>
      <c r="F707" s="26" t="s">
        <v>70</v>
      </c>
      <c r="G707" s="26" t="s">
        <v>71</v>
      </c>
      <c r="H707" s="24"/>
      <c r="I707" s="17"/>
      <c r="J707" s="17"/>
      <c r="K707" s="17"/>
      <c r="L707" s="17"/>
      <c r="M707" s="1"/>
      <c r="N707" s="1"/>
      <c r="O707" s="60">
        <f>O$31</f>
        <v>0</v>
      </c>
    </row>
    <row r="708" spans="1:15" ht="18">
      <c r="A708" s="19" t="s">
        <v>65</v>
      </c>
      <c r="B708" s="25">
        <f>2/74</f>
        <v>2.7027027027027029E-2</v>
      </c>
      <c r="C708" s="25">
        <f t="shared" ref="C708" si="475">2/74</f>
        <v>2.7027027027027029E-2</v>
      </c>
      <c r="D708" s="25">
        <f>4/74</f>
        <v>5.4054054054054057E-2</v>
      </c>
      <c r="E708" s="25">
        <f>6/74</f>
        <v>8.1081081081081086E-2</v>
      </c>
      <c r="F708" s="25">
        <f>14/74</f>
        <v>0.1891891891891892</v>
      </c>
      <c r="G708" s="25">
        <f>46/74</f>
        <v>0.6216216216216216</v>
      </c>
      <c r="H708" s="24">
        <f t="shared" ref="H708:H709" si="476">SUM(B708:G708)</f>
        <v>1</v>
      </c>
      <c r="I708" s="17"/>
      <c r="J708" s="17"/>
      <c r="K708" s="17"/>
      <c r="L708" s="17"/>
      <c r="M708" s="1"/>
      <c r="N708" s="1"/>
      <c r="O708" s="60">
        <f>O$32</f>
        <v>0</v>
      </c>
    </row>
    <row r="709" spans="1:15" ht="18.75" thickBot="1">
      <c r="A709" s="19" t="s">
        <v>73</v>
      </c>
      <c r="B709" s="29">
        <f>IF($M697&lt;1,13,B708*$H710)</f>
        <v>13</v>
      </c>
      <c r="C709" s="29">
        <f t="shared" ref="C709:G709" si="477">IF($M697&lt;1,13,C708*$H710)</f>
        <v>13</v>
      </c>
      <c r="D709" s="29">
        <f t="shared" si="477"/>
        <v>13</v>
      </c>
      <c r="E709" s="29">
        <f t="shared" si="477"/>
        <v>13</v>
      </c>
      <c r="F709" s="29">
        <f t="shared" si="477"/>
        <v>13</v>
      </c>
      <c r="G709" s="29">
        <f t="shared" si="477"/>
        <v>13</v>
      </c>
      <c r="H709" s="24">
        <f t="shared" si="476"/>
        <v>78</v>
      </c>
      <c r="I709" s="17"/>
      <c r="J709" s="17"/>
      <c r="K709" s="17"/>
      <c r="L709" s="17"/>
      <c r="M709" s="1"/>
      <c r="N709" s="1"/>
      <c r="O709" s="60">
        <f>O$33</f>
        <v>0</v>
      </c>
    </row>
    <row r="710" spans="1:15" ht="19.5" thickTop="1" thickBot="1">
      <c r="A710" s="28" t="s">
        <v>60</v>
      </c>
      <c r="B710" s="40">
        <f>B703</f>
        <v>0</v>
      </c>
      <c r="C710" s="41">
        <f t="shared" ref="C710:G710" si="478">C703</f>
        <v>0</v>
      </c>
      <c r="D710" s="41">
        <f t="shared" si="478"/>
        <v>0</v>
      </c>
      <c r="E710" s="41">
        <f t="shared" si="478"/>
        <v>0</v>
      </c>
      <c r="F710" s="41">
        <f t="shared" si="478"/>
        <v>0</v>
      </c>
      <c r="G710" s="42">
        <f t="shared" si="478"/>
        <v>0</v>
      </c>
      <c r="H710" s="18">
        <f>SUM(B710:G710)</f>
        <v>0</v>
      </c>
      <c r="I710" s="17"/>
      <c r="J710" s="17"/>
      <c r="K710" s="17"/>
      <c r="L710" s="17"/>
      <c r="M710" s="1"/>
      <c r="N710" s="1"/>
      <c r="O710" s="60">
        <f>O$34</f>
        <v>0</v>
      </c>
    </row>
    <row r="711" spans="1:15" ht="27" thickTop="1">
      <c r="A711" s="19" t="s">
        <v>63</v>
      </c>
      <c r="B711" s="30">
        <f>(B710-B709)*(B710-B709)</f>
        <v>169</v>
      </c>
      <c r="C711" s="30">
        <f t="shared" ref="C711:G711" si="479">(C710-C709)*(C710-C709)</f>
        <v>169</v>
      </c>
      <c r="D711" s="30">
        <f t="shared" si="479"/>
        <v>169</v>
      </c>
      <c r="E711" s="30">
        <f t="shared" si="479"/>
        <v>169</v>
      </c>
      <c r="F711" s="30">
        <f t="shared" si="479"/>
        <v>169</v>
      </c>
      <c r="G711" s="30">
        <f t="shared" si="479"/>
        <v>169</v>
      </c>
      <c r="H711" s="24"/>
      <c r="I711" s="32" t="s">
        <v>74</v>
      </c>
      <c r="J711" s="17"/>
      <c r="K711" s="17"/>
      <c r="L711" s="17"/>
      <c r="M711" s="1"/>
      <c r="N711" s="1"/>
      <c r="O711" s="60">
        <f>O$35</f>
        <v>0</v>
      </c>
    </row>
    <row r="712" spans="1:15" ht="18.75" thickBot="1">
      <c r="A712" s="19" t="s">
        <v>64</v>
      </c>
      <c r="B712" s="25">
        <f>B711/B709</f>
        <v>13</v>
      </c>
      <c r="C712" s="25">
        <f t="shared" ref="C712:G712" si="480">C711/C709</f>
        <v>13</v>
      </c>
      <c r="D712" s="25">
        <f t="shared" si="480"/>
        <v>13</v>
      </c>
      <c r="E712" s="25">
        <f t="shared" si="480"/>
        <v>13</v>
      </c>
      <c r="F712" s="25">
        <f t="shared" si="480"/>
        <v>13</v>
      </c>
      <c r="G712" s="25">
        <f t="shared" si="480"/>
        <v>13</v>
      </c>
      <c r="H712" s="46">
        <f t="shared" ref="H712" si="481">SUM(B712:G712)</f>
        <v>78</v>
      </c>
      <c r="I712" s="31">
        <f>CHIDIST(H712,1)</f>
        <v>1.0304055432977745E-18</v>
      </c>
      <c r="J712" s="17"/>
      <c r="K712" s="17"/>
      <c r="L712" s="17"/>
      <c r="M712" s="1"/>
      <c r="N712" s="1"/>
      <c r="O712" s="60">
        <f>O$36</f>
        <v>0</v>
      </c>
    </row>
    <row r="713" spans="1:15" ht="18.75" thickBot="1">
      <c r="A713" s="1"/>
      <c r="B713" s="33"/>
      <c r="C713" s="33"/>
      <c r="D713" s="33"/>
      <c r="E713" s="33"/>
      <c r="F713" s="33"/>
      <c r="G713" s="33"/>
      <c r="H713" s="17"/>
      <c r="I713" s="17"/>
      <c r="J713" s="17"/>
      <c r="K713" s="17"/>
      <c r="L713" s="17"/>
      <c r="M713" s="1"/>
      <c r="N713" s="1"/>
      <c r="O713" s="60">
        <f>O$37</f>
        <v>0</v>
      </c>
    </row>
    <row r="714" spans="1:15" ht="18">
      <c r="A714" s="1" t="s">
        <v>75</v>
      </c>
      <c r="B714" s="34">
        <v>0</v>
      </c>
      <c r="C714" s="35">
        <v>0.1</v>
      </c>
      <c r="D714" s="35">
        <v>0.5</v>
      </c>
      <c r="E714" s="35">
        <v>1</v>
      </c>
      <c r="F714" s="35">
        <v>2.5</v>
      </c>
      <c r="G714" s="36">
        <v>5</v>
      </c>
      <c r="H714" s="17"/>
      <c r="I714" s="17"/>
      <c r="J714" s="17"/>
      <c r="K714" s="17"/>
      <c r="L714" s="17"/>
      <c r="M714" s="1"/>
      <c r="N714" s="1"/>
      <c r="O714" s="60">
        <f>O$38</f>
        <v>0</v>
      </c>
    </row>
    <row r="715" spans="1:15" ht="18.75" thickBot="1">
      <c r="A715" s="1" t="s">
        <v>76</v>
      </c>
      <c r="B715" s="37">
        <f>CHIDIST(B714,1)</f>
        <v>1</v>
      </c>
      <c r="C715" s="38">
        <f t="shared" ref="C715:G715" si="482">CHIDIST(C714,1)</f>
        <v>0.75182963429462546</v>
      </c>
      <c r="D715" s="38">
        <f t="shared" si="482"/>
        <v>0.4795001239653619</v>
      </c>
      <c r="E715" s="38">
        <f t="shared" si="482"/>
        <v>0.31731081309762943</v>
      </c>
      <c r="F715" s="38">
        <f t="shared" si="482"/>
        <v>0.11384633491240598</v>
      </c>
      <c r="G715" s="39">
        <f t="shared" si="482"/>
        <v>2.5347320288920873E-2</v>
      </c>
      <c r="H715" s="17"/>
      <c r="I715" s="17"/>
      <c r="J715" s="17"/>
      <c r="K715" s="17"/>
      <c r="L715" s="17"/>
      <c r="M715" s="1"/>
      <c r="N715" s="1"/>
      <c r="O715" s="60">
        <f>O$39</f>
        <v>0</v>
      </c>
    </row>
    <row r="716" spans="1:15" ht="18">
      <c r="A716" s="1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"/>
      <c r="N716" s="1"/>
      <c r="O716" s="60">
        <f>O$40</f>
        <v>0</v>
      </c>
    </row>
    <row r="717" spans="1:15" ht="18">
      <c r="A717" s="47"/>
      <c r="B717" s="48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"/>
      <c r="N717" s="1"/>
      <c r="O717" s="60">
        <f>O$41</f>
        <v>0</v>
      </c>
    </row>
    <row r="718" spans="1:15" ht="18">
      <c r="A718" s="14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"/>
      <c r="N718" s="1"/>
      <c r="O718" s="60">
        <f>O$42</f>
        <v>0</v>
      </c>
    </row>
    <row r="719" spans="1:15" ht="18">
      <c r="A719" s="14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"/>
      <c r="N719" s="1"/>
      <c r="O719" s="60">
        <f>O$43</f>
        <v>0</v>
      </c>
    </row>
    <row r="720" spans="1:15" ht="1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5" ht="19.5" thickBot="1">
      <c r="A721" s="7">
        <f>'Название и список группы'!A29</f>
        <v>28</v>
      </c>
      <c r="B721" s="56">
        <f>'Название и список группы'!B29</f>
        <v>0</v>
      </c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1"/>
      <c r="O721" s="60" t="str">
        <f>O$19</f>
        <v>Заполните только желтые поля!!!</v>
      </c>
    </row>
    <row r="722" spans="1:15" ht="18.75" thickTop="1">
      <c r="A722" s="19" t="s">
        <v>58</v>
      </c>
      <c r="B722" s="20">
        <v>1</v>
      </c>
      <c r="C722" s="20">
        <v>2</v>
      </c>
      <c r="D722" s="21">
        <v>3</v>
      </c>
      <c r="E722" s="21">
        <v>4</v>
      </c>
      <c r="F722" s="21">
        <v>5</v>
      </c>
      <c r="G722" s="21">
        <v>6</v>
      </c>
      <c r="H722" s="21">
        <v>7</v>
      </c>
      <c r="I722" s="21">
        <v>8</v>
      </c>
      <c r="J722" s="21">
        <v>9</v>
      </c>
      <c r="K722" s="21">
        <v>10</v>
      </c>
      <c r="L722" s="24"/>
      <c r="M722" s="58" t="s">
        <v>1</v>
      </c>
      <c r="N722" s="1"/>
      <c r="O722" s="61" t="str">
        <f>O$20</f>
        <v>10 серий по &lt;7 бросков монеты</v>
      </c>
    </row>
    <row r="723" spans="1:15" ht="18.75" thickBot="1">
      <c r="A723" s="19" t="s">
        <v>0</v>
      </c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18"/>
      <c r="M723" s="59">
        <f>IF(H729=10,1,10^(-5))</f>
        <v>1.0000000000000001E-5</v>
      </c>
      <c r="N723" s="1"/>
      <c r="O723" s="65" t="str">
        <f>O$21</f>
        <v>Серия завершается, если выпал "орел" или,</v>
      </c>
    </row>
    <row r="724" spans="1:15" ht="18.75" thickTop="1">
      <c r="A724" s="19" t="s">
        <v>57</v>
      </c>
      <c r="B724" s="16">
        <f>IF(B723=0,0,60/B723)</f>
        <v>0</v>
      </c>
      <c r="C724" s="16">
        <f t="shared" ref="C724:K724" si="483">IF(C723=0,0,60/C723)</f>
        <v>0</v>
      </c>
      <c r="D724" s="16">
        <f t="shared" si="483"/>
        <v>0</v>
      </c>
      <c r="E724" s="16">
        <f t="shared" si="483"/>
        <v>0</v>
      </c>
      <c r="F724" s="16">
        <f t="shared" si="483"/>
        <v>0</v>
      </c>
      <c r="G724" s="16">
        <f t="shared" si="483"/>
        <v>0</v>
      </c>
      <c r="H724" s="16">
        <f t="shared" si="483"/>
        <v>0</v>
      </c>
      <c r="I724" s="16">
        <f t="shared" si="483"/>
        <v>0</v>
      </c>
      <c r="J724" s="16">
        <f t="shared" si="483"/>
        <v>0</v>
      </c>
      <c r="K724" s="16">
        <f t="shared" si="483"/>
        <v>0</v>
      </c>
      <c r="L724" s="24"/>
      <c r="M724" s="1"/>
      <c r="N724" s="1"/>
      <c r="O724" s="65" t="str">
        <f>O$22</f>
        <v>если выпали только решки, после 6-го броска.</v>
      </c>
    </row>
    <row r="725" spans="1:15" ht="18">
      <c r="A725" s="49" t="s">
        <v>78</v>
      </c>
      <c r="B725" s="50">
        <f>IF(SUM(B723:L723)&gt;0,1,10^(-5))</f>
        <v>1.0000000000000001E-5</v>
      </c>
      <c r="C725" s="22"/>
      <c r="D725" s="22"/>
      <c r="E725" s="22"/>
      <c r="F725" s="22"/>
      <c r="G725" s="22"/>
      <c r="H725" s="23"/>
      <c r="I725" s="23"/>
      <c r="J725" s="23"/>
      <c r="K725" s="23"/>
      <c r="L725" s="18"/>
      <c r="M725" s="1"/>
      <c r="N725" s="1"/>
      <c r="O725" s="60" t="str">
        <f>O$23</f>
        <v>K - кол-во бросков серии.</v>
      </c>
    </row>
    <row r="726" spans="1:15" ht="18">
      <c r="A726" s="19" t="s">
        <v>59</v>
      </c>
      <c r="B726" s="16">
        <v>10</v>
      </c>
      <c r="C726" s="16">
        <v>12</v>
      </c>
      <c r="D726" s="16">
        <v>15</v>
      </c>
      <c r="E726" s="16">
        <v>20</v>
      </c>
      <c r="F726" s="16">
        <v>30</v>
      </c>
      <c r="G726" s="16">
        <v>60</v>
      </c>
      <c r="H726" s="24"/>
      <c r="I726" s="18"/>
      <c r="J726" s="18"/>
      <c r="K726" s="18"/>
      <c r="L726" s="18"/>
      <c r="M726" s="1"/>
      <c r="N726" s="1"/>
      <c r="O726" s="60" t="str">
        <f>O$24</f>
        <v>X=60/K</v>
      </c>
    </row>
    <row r="727" spans="1:15" ht="18">
      <c r="A727" s="19" t="s">
        <v>62</v>
      </c>
      <c r="B727" s="25">
        <f>1/32</f>
        <v>3.125E-2</v>
      </c>
      <c r="C727" s="25">
        <f>1/32</f>
        <v>3.125E-2</v>
      </c>
      <c r="D727" s="25">
        <f>1/16</f>
        <v>6.25E-2</v>
      </c>
      <c r="E727" s="25">
        <f>1/8</f>
        <v>0.125</v>
      </c>
      <c r="F727" s="25">
        <f>1/4</f>
        <v>0.25</v>
      </c>
      <c r="G727" s="25">
        <f>1/2</f>
        <v>0.5</v>
      </c>
      <c r="H727" s="24">
        <f t="shared" ref="H727" si="484">SUM(B727:G727)</f>
        <v>1</v>
      </c>
      <c r="I727" s="18"/>
      <c r="J727" s="18"/>
      <c r="K727" s="18"/>
      <c r="L727" s="18"/>
      <c r="M727" s="1"/>
      <c r="N727" s="1"/>
      <c r="O727" s="60">
        <f>O$25</f>
        <v>0</v>
      </c>
    </row>
    <row r="728" spans="1:15" ht="18.75" thickBot="1">
      <c r="A728" s="19" t="s">
        <v>61</v>
      </c>
      <c r="B728" s="29">
        <f>IF($M723&lt;1,13,B727*$H729)</f>
        <v>13</v>
      </c>
      <c r="C728" s="29">
        <f t="shared" ref="C728:G728" si="485">IF($M723&lt;1,13,C727*$H729)</f>
        <v>13</v>
      </c>
      <c r="D728" s="29">
        <f t="shared" si="485"/>
        <v>13</v>
      </c>
      <c r="E728" s="29">
        <f t="shared" si="485"/>
        <v>13</v>
      </c>
      <c r="F728" s="29">
        <f t="shared" si="485"/>
        <v>13</v>
      </c>
      <c r="G728" s="29">
        <f t="shared" si="485"/>
        <v>13</v>
      </c>
      <c r="H728" s="24">
        <f>SUM(B728:G728)</f>
        <v>78</v>
      </c>
      <c r="I728" s="18"/>
      <c r="J728" s="18"/>
      <c r="K728" s="18"/>
      <c r="L728" s="18"/>
      <c r="M728" s="1"/>
      <c r="N728" s="1"/>
      <c r="O728" s="60">
        <f>O$26</f>
        <v>0</v>
      </c>
    </row>
    <row r="729" spans="1:15" ht="19.5" thickTop="1" thickBot="1">
      <c r="A729" s="28" t="s">
        <v>60</v>
      </c>
      <c r="B729" s="43"/>
      <c r="C729" s="44"/>
      <c r="D729" s="44"/>
      <c r="E729" s="44"/>
      <c r="F729" s="44"/>
      <c r="G729" s="45"/>
      <c r="H729" s="18">
        <f>SUM(B729:G729)</f>
        <v>0</v>
      </c>
      <c r="I729" s="18"/>
      <c r="J729" s="18"/>
      <c r="K729" s="18"/>
      <c r="L729" s="18"/>
      <c r="M729" s="1"/>
      <c r="N729" s="1"/>
      <c r="O729" s="60">
        <f>O$27</f>
        <v>0</v>
      </c>
    </row>
    <row r="730" spans="1:15" ht="27" thickTop="1">
      <c r="A730" s="19" t="s">
        <v>63</v>
      </c>
      <c r="B730" s="30">
        <f>(B729-B728)*(B729-B728)</f>
        <v>169</v>
      </c>
      <c r="C730" s="30">
        <f t="shared" ref="C730:G730" si="486">(C729-C728)*(C729-C728)</f>
        <v>169</v>
      </c>
      <c r="D730" s="30">
        <f t="shared" si="486"/>
        <v>169</v>
      </c>
      <c r="E730" s="30">
        <f t="shared" si="486"/>
        <v>169</v>
      </c>
      <c r="F730" s="30">
        <f t="shared" si="486"/>
        <v>169</v>
      </c>
      <c r="G730" s="30">
        <f t="shared" si="486"/>
        <v>169</v>
      </c>
      <c r="H730" s="24"/>
      <c r="I730" s="32" t="s">
        <v>74</v>
      </c>
      <c r="J730" s="18"/>
      <c r="K730" s="18"/>
      <c r="L730" s="18"/>
      <c r="M730" s="1"/>
      <c r="N730" s="1"/>
      <c r="O730" s="60">
        <f>O$28</f>
        <v>0</v>
      </c>
    </row>
    <row r="731" spans="1:15" ht="18.75" thickBot="1">
      <c r="A731" s="19" t="s">
        <v>64</v>
      </c>
      <c r="B731" s="25">
        <f>B730/B728</f>
        <v>13</v>
      </c>
      <c r="C731" s="25">
        <f t="shared" ref="C731:G731" si="487">C730/C728</f>
        <v>13</v>
      </c>
      <c r="D731" s="25">
        <f t="shared" si="487"/>
        <v>13</v>
      </c>
      <c r="E731" s="25">
        <f t="shared" si="487"/>
        <v>13</v>
      </c>
      <c r="F731" s="25">
        <f t="shared" si="487"/>
        <v>13</v>
      </c>
      <c r="G731" s="25">
        <f t="shared" si="487"/>
        <v>13</v>
      </c>
      <c r="H731" s="46">
        <f t="shared" ref="H731" si="488">SUM(B731:G731)</f>
        <v>78</v>
      </c>
      <c r="I731" s="31">
        <f>CHIDIST(H731,1)</f>
        <v>1.0304055432977745E-18</v>
      </c>
      <c r="J731" s="18"/>
      <c r="K731" s="18"/>
      <c r="L731" s="18"/>
      <c r="M731" s="1"/>
      <c r="N731" s="1"/>
      <c r="O731" s="60">
        <f>O$29</f>
        <v>0</v>
      </c>
    </row>
    <row r="732" spans="1:15" ht="18">
      <c r="A732" s="53" t="s">
        <v>77</v>
      </c>
      <c r="B732" s="54"/>
      <c r="C732" s="54"/>
      <c r="D732" s="54"/>
      <c r="E732" s="54"/>
      <c r="F732" s="54"/>
      <c r="G732" s="55"/>
      <c r="H732" s="24"/>
      <c r="I732" s="18"/>
      <c r="J732" s="18"/>
      <c r="K732" s="18"/>
      <c r="L732" s="18"/>
      <c r="M732" s="1"/>
      <c r="N732" s="1"/>
      <c r="O732" s="60">
        <f>O$30</f>
        <v>0</v>
      </c>
    </row>
    <row r="733" spans="1:15" ht="18">
      <c r="A733" s="19" t="s">
        <v>72</v>
      </c>
      <c r="B733" s="26" t="s">
        <v>66</v>
      </c>
      <c r="C733" s="26" t="s">
        <v>67</v>
      </c>
      <c r="D733" s="26" t="s">
        <v>68</v>
      </c>
      <c r="E733" s="26" t="s">
        <v>69</v>
      </c>
      <c r="F733" s="26" t="s">
        <v>70</v>
      </c>
      <c r="G733" s="26" t="s">
        <v>71</v>
      </c>
      <c r="H733" s="24"/>
      <c r="I733" s="17"/>
      <c r="J733" s="17"/>
      <c r="K733" s="17"/>
      <c r="L733" s="17"/>
      <c r="M733" s="1"/>
      <c r="N733" s="1"/>
      <c r="O733" s="60">
        <f>O$31</f>
        <v>0</v>
      </c>
    </row>
    <row r="734" spans="1:15" ht="18">
      <c r="A734" s="19" t="s">
        <v>65</v>
      </c>
      <c r="B734" s="25">
        <f>2/74</f>
        <v>2.7027027027027029E-2</v>
      </c>
      <c r="C734" s="25">
        <f t="shared" ref="C734" si="489">2/74</f>
        <v>2.7027027027027029E-2</v>
      </c>
      <c r="D734" s="25">
        <f>4/74</f>
        <v>5.4054054054054057E-2</v>
      </c>
      <c r="E734" s="25">
        <f>6/74</f>
        <v>8.1081081081081086E-2</v>
      </c>
      <c r="F734" s="25">
        <f>14/74</f>
        <v>0.1891891891891892</v>
      </c>
      <c r="G734" s="25">
        <f>46/74</f>
        <v>0.6216216216216216</v>
      </c>
      <c r="H734" s="24">
        <f t="shared" ref="H734:H735" si="490">SUM(B734:G734)</f>
        <v>1</v>
      </c>
      <c r="I734" s="17"/>
      <c r="J734" s="17"/>
      <c r="K734" s="17"/>
      <c r="L734" s="17"/>
      <c r="M734" s="1"/>
      <c r="N734" s="1"/>
      <c r="O734" s="60">
        <f>O$32</f>
        <v>0</v>
      </c>
    </row>
    <row r="735" spans="1:15" ht="18.75" thickBot="1">
      <c r="A735" s="19" t="s">
        <v>73</v>
      </c>
      <c r="B735" s="29">
        <f>IF($M723&lt;1,13,B734*$H736)</f>
        <v>13</v>
      </c>
      <c r="C735" s="29">
        <f t="shared" ref="C735:G735" si="491">IF($M723&lt;1,13,C734*$H736)</f>
        <v>13</v>
      </c>
      <c r="D735" s="29">
        <f t="shared" si="491"/>
        <v>13</v>
      </c>
      <c r="E735" s="29">
        <f t="shared" si="491"/>
        <v>13</v>
      </c>
      <c r="F735" s="29">
        <f t="shared" si="491"/>
        <v>13</v>
      </c>
      <c r="G735" s="29">
        <f t="shared" si="491"/>
        <v>13</v>
      </c>
      <c r="H735" s="24">
        <f t="shared" si="490"/>
        <v>78</v>
      </c>
      <c r="I735" s="17"/>
      <c r="J735" s="17"/>
      <c r="K735" s="17"/>
      <c r="L735" s="17"/>
      <c r="M735" s="1"/>
      <c r="N735" s="1"/>
      <c r="O735" s="60">
        <f>O$33</f>
        <v>0</v>
      </c>
    </row>
    <row r="736" spans="1:15" ht="19.5" thickTop="1" thickBot="1">
      <c r="A736" s="28" t="s">
        <v>60</v>
      </c>
      <c r="B736" s="40">
        <f>B729</f>
        <v>0</v>
      </c>
      <c r="C736" s="41">
        <f t="shared" ref="C736:G736" si="492">C729</f>
        <v>0</v>
      </c>
      <c r="D736" s="41">
        <f t="shared" si="492"/>
        <v>0</v>
      </c>
      <c r="E736" s="41">
        <f t="shared" si="492"/>
        <v>0</v>
      </c>
      <c r="F736" s="41">
        <f t="shared" si="492"/>
        <v>0</v>
      </c>
      <c r="G736" s="42">
        <f t="shared" si="492"/>
        <v>0</v>
      </c>
      <c r="H736" s="18">
        <f>SUM(B736:G736)</f>
        <v>0</v>
      </c>
      <c r="I736" s="17"/>
      <c r="J736" s="17"/>
      <c r="K736" s="17"/>
      <c r="L736" s="17"/>
      <c r="M736" s="1"/>
      <c r="N736" s="1"/>
      <c r="O736" s="60">
        <f>O$34</f>
        <v>0</v>
      </c>
    </row>
    <row r="737" spans="1:15" ht="27" thickTop="1">
      <c r="A737" s="19" t="s">
        <v>63</v>
      </c>
      <c r="B737" s="30">
        <f>(B736-B735)*(B736-B735)</f>
        <v>169</v>
      </c>
      <c r="C737" s="30">
        <f t="shared" ref="C737:G737" si="493">(C736-C735)*(C736-C735)</f>
        <v>169</v>
      </c>
      <c r="D737" s="30">
        <f t="shared" si="493"/>
        <v>169</v>
      </c>
      <c r="E737" s="30">
        <f t="shared" si="493"/>
        <v>169</v>
      </c>
      <c r="F737" s="30">
        <f t="shared" si="493"/>
        <v>169</v>
      </c>
      <c r="G737" s="30">
        <f t="shared" si="493"/>
        <v>169</v>
      </c>
      <c r="H737" s="24"/>
      <c r="I737" s="32" t="s">
        <v>74</v>
      </c>
      <c r="J737" s="17"/>
      <c r="K737" s="17"/>
      <c r="L737" s="17"/>
      <c r="M737" s="1"/>
      <c r="N737" s="1"/>
      <c r="O737" s="60">
        <f>O$35</f>
        <v>0</v>
      </c>
    </row>
    <row r="738" spans="1:15" ht="18.75" thickBot="1">
      <c r="A738" s="19" t="s">
        <v>64</v>
      </c>
      <c r="B738" s="25">
        <f>B737/B735</f>
        <v>13</v>
      </c>
      <c r="C738" s="25">
        <f t="shared" ref="C738:G738" si="494">C737/C735</f>
        <v>13</v>
      </c>
      <c r="D738" s="25">
        <f t="shared" si="494"/>
        <v>13</v>
      </c>
      <c r="E738" s="25">
        <f t="shared" si="494"/>
        <v>13</v>
      </c>
      <c r="F738" s="25">
        <f t="shared" si="494"/>
        <v>13</v>
      </c>
      <c r="G738" s="25">
        <f t="shared" si="494"/>
        <v>13</v>
      </c>
      <c r="H738" s="46">
        <f t="shared" ref="H738" si="495">SUM(B738:G738)</f>
        <v>78</v>
      </c>
      <c r="I738" s="31">
        <f>CHIDIST(H738,1)</f>
        <v>1.0304055432977745E-18</v>
      </c>
      <c r="J738" s="17"/>
      <c r="K738" s="17"/>
      <c r="L738" s="17"/>
      <c r="M738" s="1"/>
      <c r="N738" s="1"/>
      <c r="O738" s="60">
        <f>O$36</f>
        <v>0</v>
      </c>
    </row>
    <row r="739" spans="1:15" ht="18.75" thickBot="1">
      <c r="A739" s="1"/>
      <c r="B739" s="33"/>
      <c r="C739" s="33"/>
      <c r="D739" s="33"/>
      <c r="E739" s="33"/>
      <c r="F739" s="33"/>
      <c r="G739" s="33"/>
      <c r="H739" s="17"/>
      <c r="I739" s="17"/>
      <c r="J739" s="17"/>
      <c r="K739" s="17"/>
      <c r="L739" s="17"/>
      <c r="M739" s="1"/>
      <c r="N739" s="1"/>
      <c r="O739" s="60">
        <f>O$37</f>
        <v>0</v>
      </c>
    </row>
    <row r="740" spans="1:15" ht="18">
      <c r="A740" s="1" t="s">
        <v>75</v>
      </c>
      <c r="B740" s="34">
        <v>0</v>
      </c>
      <c r="C740" s="35">
        <v>0.1</v>
      </c>
      <c r="D740" s="35">
        <v>0.5</v>
      </c>
      <c r="E740" s="35">
        <v>1</v>
      </c>
      <c r="F740" s="35">
        <v>2.5</v>
      </c>
      <c r="G740" s="36">
        <v>5</v>
      </c>
      <c r="H740" s="17"/>
      <c r="I740" s="17"/>
      <c r="J740" s="17"/>
      <c r="K740" s="17"/>
      <c r="L740" s="17"/>
      <c r="M740" s="1"/>
      <c r="N740" s="1"/>
      <c r="O740" s="60">
        <f>O$38</f>
        <v>0</v>
      </c>
    </row>
    <row r="741" spans="1:15" ht="18.75" thickBot="1">
      <c r="A741" s="1" t="s">
        <v>76</v>
      </c>
      <c r="B741" s="37">
        <f>CHIDIST(B740,1)</f>
        <v>1</v>
      </c>
      <c r="C741" s="38">
        <f t="shared" ref="C741:G741" si="496">CHIDIST(C740,1)</f>
        <v>0.75182963429462546</v>
      </c>
      <c r="D741" s="38">
        <f t="shared" si="496"/>
        <v>0.4795001239653619</v>
      </c>
      <c r="E741" s="38">
        <f t="shared" si="496"/>
        <v>0.31731081309762943</v>
      </c>
      <c r="F741" s="38">
        <f t="shared" si="496"/>
        <v>0.11384633491240598</v>
      </c>
      <c r="G741" s="39">
        <f t="shared" si="496"/>
        <v>2.5347320288920873E-2</v>
      </c>
      <c r="H741" s="17"/>
      <c r="I741" s="17"/>
      <c r="J741" s="17"/>
      <c r="K741" s="17"/>
      <c r="L741" s="17"/>
      <c r="M741" s="1"/>
      <c r="N741" s="1"/>
      <c r="O741" s="60">
        <f>O$39</f>
        <v>0</v>
      </c>
    </row>
    <row r="742" spans="1:15" ht="18">
      <c r="A742" s="1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"/>
      <c r="N742" s="1"/>
      <c r="O742" s="60">
        <f>O$40</f>
        <v>0</v>
      </c>
    </row>
    <row r="743" spans="1:15" ht="18">
      <c r="A743" s="47"/>
      <c r="B743" s="48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"/>
      <c r="N743" s="1"/>
      <c r="O743" s="60">
        <f>O$41</f>
        <v>0</v>
      </c>
    </row>
    <row r="744" spans="1:15" ht="18">
      <c r="A744" s="14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"/>
      <c r="N744" s="1"/>
      <c r="O744" s="60">
        <f>O$42</f>
        <v>0</v>
      </c>
    </row>
    <row r="745" spans="1:15" ht="18">
      <c r="A745" s="14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"/>
      <c r="N745" s="1"/>
      <c r="O745" s="60">
        <f>O$43</f>
        <v>0</v>
      </c>
    </row>
    <row r="746" spans="1:15" ht="1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5" ht="19.5" thickBot="1">
      <c r="A747" s="7">
        <f>'Название и список группы'!A30</f>
        <v>29</v>
      </c>
      <c r="B747" s="56">
        <f>'Название и список группы'!B30</f>
        <v>0</v>
      </c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1"/>
      <c r="O747" s="60" t="str">
        <f>O$19</f>
        <v>Заполните только желтые поля!!!</v>
      </c>
    </row>
    <row r="748" spans="1:15" ht="18.75" thickTop="1">
      <c r="A748" s="19" t="s">
        <v>58</v>
      </c>
      <c r="B748" s="20">
        <v>1</v>
      </c>
      <c r="C748" s="20">
        <v>2</v>
      </c>
      <c r="D748" s="21">
        <v>3</v>
      </c>
      <c r="E748" s="21">
        <v>4</v>
      </c>
      <c r="F748" s="21">
        <v>5</v>
      </c>
      <c r="G748" s="21">
        <v>6</v>
      </c>
      <c r="H748" s="21">
        <v>7</v>
      </c>
      <c r="I748" s="21">
        <v>8</v>
      </c>
      <c r="J748" s="21">
        <v>9</v>
      </c>
      <c r="K748" s="21">
        <v>10</v>
      </c>
      <c r="L748" s="24"/>
      <c r="M748" s="58" t="s">
        <v>1</v>
      </c>
      <c r="N748" s="1"/>
      <c r="O748" s="61" t="str">
        <f>O$20</f>
        <v>10 серий по &lt;7 бросков монеты</v>
      </c>
    </row>
    <row r="749" spans="1:15" ht="18.75" thickBot="1">
      <c r="A749" s="19" t="s">
        <v>0</v>
      </c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18"/>
      <c r="M749" s="59">
        <f>IF(H755=10,1,10^(-5))</f>
        <v>1.0000000000000001E-5</v>
      </c>
      <c r="N749" s="1"/>
      <c r="O749" s="65" t="str">
        <f>O$21</f>
        <v>Серия завершается, если выпал "орел" или,</v>
      </c>
    </row>
    <row r="750" spans="1:15" ht="18.75" thickTop="1">
      <c r="A750" s="19" t="s">
        <v>57</v>
      </c>
      <c r="B750" s="16">
        <f>IF(B749=0,0,60/B749)</f>
        <v>0</v>
      </c>
      <c r="C750" s="16">
        <f t="shared" ref="C750:K750" si="497">IF(C749=0,0,60/C749)</f>
        <v>0</v>
      </c>
      <c r="D750" s="16">
        <f t="shared" si="497"/>
        <v>0</v>
      </c>
      <c r="E750" s="16">
        <f t="shared" si="497"/>
        <v>0</v>
      </c>
      <c r="F750" s="16">
        <f t="shared" si="497"/>
        <v>0</v>
      </c>
      <c r="G750" s="16">
        <f t="shared" si="497"/>
        <v>0</v>
      </c>
      <c r="H750" s="16">
        <f t="shared" si="497"/>
        <v>0</v>
      </c>
      <c r="I750" s="16">
        <f t="shared" si="497"/>
        <v>0</v>
      </c>
      <c r="J750" s="16">
        <f t="shared" si="497"/>
        <v>0</v>
      </c>
      <c r="K750" s="16">
        <f t="shared" si="497"/>
        <v>0</v>
      </c>
      <c r="L750" s="24"/>
      <c r="M750" s="1"/>
      <c r="N750" s="1"/>
      <c r="O750" s="65" t="str">
        <f>O$22</f>
        <v>если выпали только решки, после 6-го броска.</v>
      </c>
    </row>
    <row r="751" spans="1:15" ht="18">
      <c r="A751" s="49" t="s">
        <v>78</v>
      </c>
      <c r="B751" s="50">
        <f>IF(SUM(B749:L749)&gt;0,1,10^(-5))</f>
        <v>1.0000000000000001E-5</v>
      </c>
      <c r="C751" s="22"/>
      <c r="D751" s="22"/>
      <c r="E751" s="22"/>
      <c r="F751" s="22"/>
      <c r="G751" s="22"/>
      <c r="H751" s="23"/>
      <c r="I751" s="23"/>
      <c r="J751" s="23"/>
      <c r="K751" s="23"/>
      <c r="L751" s="18"/>
      <c r="M751" s="1"/>
      <c r="N751" s="1"/>
      <c r="O751" s="60" t="str">
        <f>O$23</f>
        <v>K - кол-во бросков серии.</v>
      </c>
    </row>
    <row r="752" spans="1:15" ht="18">
      <c r="A752" s="19" t="s">
        <v>59</v>
      </c>
      <c r="B752" s="16">
        <v>10</v>
      </c>
      <c r="C752" s="16">
        <v>12</v>
      </c>
      <c r="D752" s="16">
        <v>15</v>
      </c>
      <c r="E752" s="16">
        <v>20</v>
      </c>
      <c r="F752" s="16">
        <v>30</v>
      </c>
      <c r="G752" s="16">
        <v>60</v>
      </c>
      <c r="H752" s="24"/>
      <c r="I752" s="18"/>
      <c r="J752" s="18"/>
      <c r="K752" s="18"/>
      <c r="L752" s="18"/>
      <c r="M752" s="1"/>
      <c r="N752" s="1"/>
      <c r="O752" s="60" t="str">
        <f>O$24</f>
        <v>X=60/K</v>
      </c>
    </row>
    <row r="753" spans="1:15" ht="18">
      <c r="A753" s="19" t="s">
        <v>62</v>
      </c>
      <c r="B753" s="25">
        <f>1/32</f>
        <v>3.125E-2</v>
      </c>
      <c r="C753" s="25">
        <f>1/32</f>
        <v>3.125E-2</v>
      </c>
      <c r="D753" s="25">
        <f>1/16</f>
        <v>6.25E-2</v>
      </c>
      <c r="E753" s="25">
        <f>1/8</f>
        <v>0.125</v>
      </c>
      <c r="F753" s="25">
        <f>1/4</f>
        <v>0.25</v>
      </c>
      <c r="G753" s="25">
        <f>1/2</f>
        <v>0.5</v>
      </c>
      <c r="H753" s="24">
        <f t="shared" ref="H753" si="498">SUM(B753:G753)</f>
        <v>1</v>
      </c>
      <c r="I753" s="18"/>
      <c r="J753" s="18"/>
      <c r="K753" s="18"/>
      <c r="L753" s="18"/>
      <c r="M753" s="1"/>
      <c r="N753" s="1"/>
      <c r="O753" s="60">
        <f>O$25</f>
        <v>0</v>
      </c>
    </row>
    <row r="754" spans="1:15" ht="18.75" thickBot="1">
      <c r="A754" s="19" t="s">
        <v>61</v>
      </c>
      <c r="B754" s="29">
        <f>IF($M749&lt;1,13,B753*$H755)</f>
        <v>13</v>
      </c>
      <c r="C754" s="29">
        <f t="shared" ref="C754:G754" si="499">IF($M749&lt;1,13,C753*$H755)</f>
        <v>13</v>
      </c>
      <c r="D754" s="29">
        <f t="shared" si="499"/>
        <v>13</v>
      </c>
      <c r="E754" s="29">
        <f t="shared" si="499"/>
        <v>13</v>
      </c>
      <c r="F754" s="29">
        <f t="shared" si="499"/>
        <v>13</v>
      </c>
      <c r="G754" s="29">
        <f t="shared" si="499"/>
        <v>13</v>
      </c>
      <c r="H754" s="24">
        <f>SUM(B754:G754)</f>
        <v>78</v>
      </c>
      <c r="I754" s="18"/>
      <c r="J754" s="18"/>
      <c r="K754" s="18"/>
      <c r="L754" s="18"/>
      <c r="M754" s="1"/>
      <c r="N754" s="1"/>
      <c r="O754" s="60">
        <f>O$26</f>
        <v>0</v>
      </c>
    </row>
    <row r="755" spans="1:15" ht="19.5" thickTop="1" thickBot="1">
      <c r="A755" s="28" t="s">
        <v>60</v>
      </c>
      <c r="B755" s="43"/>
      <c r="C755" s="44"/>
      <c r="D755" s="44"/>
      <c r="E755" s="44"/>
      <c r="F755" s="44"/>
      <c r="G755" s="45"/>
      <c r="H755" s="18">
        <f>SUM(B755:G755)</f>
        <v>0</v>
      </c>
      <c r="I755" s="18"/>
      <c r="J755" s="18"/>
      <c r="K755" s="18"/>
      <c r="L755" s="18"/>
      <c r="M755" s="1"/>
      <c r="N755" s="1"/>
      <c r="O755" s="60">
        <f>O$27</f>
        <v>0</v>
      </c>
    </row>
    <row r="756" spans="1:15" ht="27" thickTop="1">
      <c r="A756" s="19" t="s">
        <v>63</v>
      </c>
      <c r="B756" s="30">
        <f>(B755-B754)*(B755-B754)</f>
        <v>169</v>
      </c>
      <c r="C756" s="30">
        <f t="shared" ref="C756:G756" si="500">(C755-C754)*(C755-C754)</f>
        <v>169</v>
      </c>
      <c r="D756" s="30">
        <f t="shared" si="500"/>
        <v>169</v>
      </c>
      <c r="E756" s="30">
        <f t="shared" si="500"/>
        <v>169</v>
      </c>
      <c r="F756" s="30">
        <f t="shared" si="500"/>
        <v>169</v>
      </c>
      <c r="G756" s="30">
        <f t="shared" si="500"/>
        <v>169</v>
      </c>
      <c r="H756" s="24"/>
      <c r="I756" s="32" t="s">
        <v>74</v>
      </c>
      <c r="J756" s="18"/>
      <c r="K756" s="18"/>
      <c r="L756" s="18"/>
      <c r="M756" s="1"/>
      <c r="N756" s="1"/>
      <c r="O756" s="60">
        <f>O$28</f>
        <v>0</v>
      </c>
    </row>
    <row r="757" spans="1:15" ht="18.75" thickBot="1">
      <c r="A757" s="19" t="s">
        <v>64</v>
      </c>
      <c r="B757" s="25">
        <f>B756/B754</f>
        <v>13</v>
      </c>
      <c r="C757" s="25">
        <f t="shared" ref="C757:G757" si="501">C756/C754</f>
        <v>13</v>
      </c>
      <c r="D757" s="25">
        <f t="shared" si="501"/>
        <v>13</v>
      </c>
      <c r="E757" s="25">
        <f t="shared" si="501"/>
        <v>13</v>
      </c>
      <c r="F757" s="25">
        <f t="shared" si="501"/>
        <v>13</v>
      </c>
      <c r="G757" s="25">
        <f t="shared" si="501"/>
        <v>13</v>
      </c>
      <c r="H757" s="46">
        <f t="shared" ref="H757" si="502">SUM(B757:G757)</f>
        <v>78</v>
      </c>
      <c r="I757" s="31">
        <f>CHIDIST(H757,1)</f>
        <v>1.0304055432977745E-18</v>
      </c>
      <c r="J757" s="18"/>
      <c r="K757" s="18"/>
      <c r="L757" s="18"/>
      <c r="M757" s="1"/>
      <c r="N757" s="1"/>
      <c r="O757" s="60">
        <f>O$29</f>
        <v>0</v>
      </c>
    </row>
    <row r="758" spans="1:15" ht="18">
      <c r="A758" s="53" t="s">
        <v>77</v>
      </c>
      <c r="B758" s="54"/>
      <c r="C758" s="54"/>
      <c r="D758" s="54"/>
      <c r="E758" s="54"/>
      <c r="F758" s="54"/>
      <c r="G758" s="55"/>
      <c r="H758" s="24"/>
      <c r="I758" s="18"/>
      <c r="J758" s="18"/>
      <c r="K758" s="18"/>
      <c r="L758" s="18"/>
      <c r="M758" s="1"/>
      <c r="N758" s="1"/>
      <c r="O758" s="60">
        <f>O$30</f>
        <v>0</v>
      </c>
    </row>
    <row r="759" spans="1:15" ht="18">
      <c r="A759" s="19" t="s">
        <v>72</v>
      </c>
      <c r="B759" s="26" t="s">
        <v>66</v>
      </c>
      <c r="C759" s="26" t="s">
        <v>67</v>
      </c>
      <c r="D759" s="26" t="s">
        <v>68</v>
      </c>
      <c r="E759" s="26" t="s">
        <v>69</v>
      </c>
      <c r="F759" s="26" t="s">
        <v>70</v>
      </c>
      <c r="G759" s="26" t="s">
        <v>71</v>
      </c>
      <c r="H759" s="24"/>
      <c r="I759" s="17"/>
      <c r="J759" s="17"/>
      <c r="K759" s="17"/>
      <c r="L759" s="17"/>
      <c r="M759" s="1"/>
      <c r="N759" s="1"/>
      <c r="O759" s="60">
        <f>O$31</f>
        <v>0</v>
      </c>
    </row>
    <row r="760" spans="1:15" ht="18">
      <c r="A760" s="19" t="s">
        <v>65</v>
      </c>
      <c r="B760" s="25">
        <f>2/74</f>
        <v>2.7027027027027029E-2</v>
      </c>
      <c r="C760" s="25">
        <f t="shared" ref="C760" si="503">2/74</f>
        <v>2.7027027027027029E-2</v>
      </c>
      <c r="D760" s="25">
        <f>4/74</f>
        <v>5.4054054054054057E-2</v>
      </c>
      <c r="E760" s="25">
        <f>6/74</f>
        <v>8.1081081081081086E-2</v>
      </c>
      <c r="F760" s="25">
        <f>14/74</f>
        <v>0.1891891891891892</v>
      </c>
      <c r="G760" s="25">
        <f>46/74</f>
        <v>0.6216216216216216</v>
      </c>
      <c r="H760" s="24">
        <f t="shared" ref="H760:H761" si="504">SUM(B760:G760)</f>
        <v>1</v>
      </c>
      <c r="I760" s="17"/>
      <c r="J760" s="17"/>
      <c r="K760" s="17"/>
      <c r="L760" s="17"/>
      <c r="M760" s="1"/>
      <c r="N760" s="1"/>
      <c r="O760" s="60">
        <f>O$32</f>
        <v>0</v>
      </c>
    </row>
    <row r="761" spans="1:15" ht="18.75" thickBot="1">
      <c r="A761" s="19" t="s">
        <v>73</v>
      </c>
      <c r="B761" s="29">
        <f>IF($M749&lt;1,13,B760*$H762)</f>
        <v>13</v>
      </c>
      <c r="C761" s="29">
        <f t="shared" ref="C761:G761" si="505">IF($M749&lt;1,13,C760*$H762)</f>
        <v>13</v>
      </c>
      <c r="D761" s="29">
        <f t="shared" si="505"/>
        <v>13</v>
      </c>
      <c r="E761" s="29">
        <f t="shared" si="505"/>
        <v>13</v>
      </c>
      <c r="F761" s="29">
        <f t="shared" si="505"/>
        <v>13</v>
      </c>
      <c r="G761" s="29">
        <f t="shared" si="505"/>
        <v>13</v>
      </c>
      <c r="H761" s="24">
        <f t="shared" si="504"/>
        <v>78</v>
      </c>
      <c r="I761" s="17"/>
      <c r="J761" s="17"/>
      <c r="K761" s="17"/>
      <c r="L761" s="17"/>
      <c r="M761" s="1"/>
      <c r="N761" s="1"/>
      <c r="O761" s="60">
        <f>O$33</f>
        <v>0</v>
      </c>
    </row>
    <row r="762" spans="1:15" ht="19.5" thickTop="1" thickBot="1">
      <c r="A762" s="28" t="s">
        <v>60</v>
      </c>
      <c r="B762" s="40">
        <f>B755</f>
        <v>0</v>
      </c>
      <c r="C762" s="41">
        <f t="shared" ref="C762:G762" si="506">C755</f>
        <v>0</v>
      </c>
      <c r="D762" s="41">
        <f t="shared" si="506"/>
        <v>0</v>
      </c>
      <c r="E762" s="41">
        <f t="shared" si="506"/>
        <v>0</v>
      </c>
      <c r="F762" s="41">
        <f t="shared" si="506"/>
        <v>0</v>
      </c>
      <c r="G762" s="42">
        <f t="shared" si="506"/>
        <v>0</v>
      </c>
      <c r="H762" s="18">
        <f>SUM(B762:G762)</f>
        <v>0</v>
      </c>
      <c r="I762" s="17"/>
      <c r="J762" s="17"/>
      <c r="K762" s="17"/>
      <c r="L762" s="17"/>
      <c r="M762" s="1"/>
      <c r="N762" s="1"/>
      <c r="O762" s="60">
        <f>O$34</f>
        <v>0</v>
      </c>
    </row>
    <row r="763" spans="1:15" ht="27" thickTop="1">
      <c r="A763" s="19" t="s">
        <v>63</v>
      </c>
      <c r="B763" s="30">
        <f>(B762-B761)*(B762-B761)</f>
        <v>169</v>
      </c>
      <c r="C763" s="30">
        <f t="shared" ref="C763:G763" si="507">(C762-C761)*(C762-C761)</f>
        <v>169</v>
      </c>
      <c r="D763" s="30">
        <f t="shared" si="507"/>
        <v>169</v>
      </c>
      <c r="E763" s="30">
        <f t="shared" si="507"/>
        <v>169</v>
      </c>
      <c r="F763" s="30">
        <f t="shared" si="507"/>
        <v>169</v>
      </c>
      <c r="G763" s="30">
        <f t="shared" si="507"/>
        <v>169</v>
      </c>
      <c r="H763" s="24"/>
      <c r="I763" s="32" t="s">
        <v>74</v>
      </c>
      <c r="J763" s="17"/>
      <c r="K763" s="17"/>
      <c r="L763" s="17"/>
      <c r="M763" s="1"/>
      <c r="N763" s="1"/>
      <c r="O763" s="60">
        <f>O$35</f>
        <v>0</v>
      </c>
    </row>
    <row r="764" spans="1:15" ht="18.75" thickBot="1">
      <c r="A764" s="19" t="s">
        <v>64</v>
      </c>
      <c r="B764" s="25">
        <f>B763/B761</f>
        <v>13</v>
      </c>
      <c r="C764" s="25">
        <f t="shared" ref="C764:G764" si="508">C763/C761</f>
        <v>13</v>
      </c>
      <c r="D764" s="25">
        <f t="shared" si="508"/>
        <v>13</v>
      </c>
      <c r="E764" s="25">
        <f t="shared" si="508"/>
        <v>13</v>
      </c>
      <c r="F764" s="25">
        <f t="shared" si="508"/>
        <v>13</v>
      </c>
      <c r="G764" s="25">
        <f t="shared" si="508"/>
        <v>13</v>
      </c>
      <c r="H764" s="46">
        <f t="shared" ref="H764" si="509">SUM(B764:G764)</f>
        <v>78</v>
      </c>
      <c r="I764" s="31">
        <f>CHIDIST(H764,1)</f>
        <v>1.0304055432977745E-18</v>
      </c>
      <c r="J764" s="17"/>
      <c r="K764" s="17"/>
      <c r="L764" s="17"/>
      <c r="M764" s="1"/>
      <c r="N764" s="1"/>
      <c r="O764" s="60">
        <f>O$36</f>
        <v>0</v>
      </c>
    </row>
    <row r="765" spans="1:15" ht="18.75" thickBot="1">
      <c r="A765" s="1"/>
      <c r="B765" s="33"/>
      <c r="C765" s="33"/>
      <c r="D765" s="33"/>
      <c r="E765" s="33"/>
      <c r="F765" s="33"/>
      <c r="G765" s="33"/>
      <c r="H765" s="17"/>
      <c r="I765" s="17"/>
      <c r="J765" s="17"/>
      <c r="K765" s="17"/>
      <c r="L765" s="17"/>
      <c r="M765" s="1"/>
      <c r="N765" s="1"/>
      <c r="O765" s="60">
        <f>O$37</f>
        <v>0</v>
      </c>
    </row>
    <row r="766" spans="1:15" ht="18">
      <c r="A766" s="1" t="s">
        <v>75</v>
      </c>
      <c r="B766" s="34">
        <v>0</v>
      </c>
      <c r="C766" s="35">
        <v>0.1</v>
      </c>
      <c r="D766" s="35">
        <v>0.5</v>
      </c>
      <c r="E766" s="35">
        <v>1</v>
      </c>
      <c r="F766" s="35">
        <v>2.5</v>
      </c>
      <c r="G766" s="36">
        <v>5</v>
      </c>
      <c r="H766" s="17"/>
      <c r="I766" s="17"/>
      <c r="J766" s="17"/>
      <c r="K766" s="17"/>
      <c r="L766" s="17"/>
      <c r="M766" s="1"/>
      <c r="N766" s="1"/>
      <c r="O766" s="60">
        <f>O$38</f>
        <v>0</v>
      </c>
    </row>
    <row r="767" spans="1:15" ht="18.75" thickBot="1">
      <c r="A767" s="1" t="s">
        <v>76</v>
      </c>
      <c r="B767" s="37">
        <f>CHIDIST(B766,1)</f>
        <v>1</v>
      </c>
      <c r="C767" s="38">
        <f t="shared" ref="C767:G767" si="510">CHIDIST(C766,1)</f>
        <v>0.75182963429462546</v>
      </c>
      <c r="D767" s="38">
        <f t="shared" si="510"/>
        <v>0.4795001239653619</v>
      </c>
      <c r="E767" s="38">
        <f t="shared" si="510"/>
        <v>0.31731081309762943</v>
      </c>
      <c r="F767" s="38">
        <f t="shared" si="510"/>
        <v>0.11384633491240598</v>
      </c>
      <c r="G767" s="39">
        <f t="shared" si="510"/>
        <v>2.5347320288920873E-2</v>
      </c>
      <c r="H767" s="17"/>
      <c r="I767" s="17"/>
      <c r="J767" s="17"/>
      <c r="K767" s="17"/>
      <c r="L767" s="17"/>
      <c r="M767" s="1"/>
      <c r="N767" s="1"/>
      <c r="O767" s="60">
        <f>O$39</f>
        <v>0</v>
      </c>
    </row>
    <row r="768" spans="1:15" ht="18">
      <c r="A768" s="1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"/>
      <c r="N768" s="1"/>
      <c r="O768" s="60">
        <f>O$40</f>
        <v>0</v>
      </c>
    </row>
    <row r="769" spans="1:15" ht="18">
      <c r="A769" s="47"/>
      <c r="B769" s="48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"/>
      <c r="N769" s="1"/>
      <c r="O769" s="60">
        <f>O$41</f>
        <v>0</v>
      </c>
    </row>
    <row r="770" spans="1:15" ht="18">
      <c r="A770" s="14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"/>
      <c r="N770" s="1"/>
      <c r="O770" s="60">
        <f>O$42</f>
        <v>0</v>
      </c>
    </row>
    <row r="771" spans="1:15" ht="18">
      <c r="A771" s="14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"/>
      <c r="N771" s="1"/>
      <c r="O771" s="60">
        <f>O$43</f>
        <v>0</v>
      </c>
    </row>
    <row r="772" spans="1:15" ht="1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5" ht="19.5" thickBot="1">
      <c r="A773" s="7">
        <f>'Название и список группы'!A31</f>
        <v>30</v>
      </c>
      <c r="B773" s="56">
        <f>'Название и список группы'!B31</f>
        <v>0</v>
      </c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1"/>
      <c r="O773" s="60" t="str">
        <f>O$19</f>
        <v>Заполните только желтые поля!!!</v>
      </c>
    </row>
    <row r="774" spans="1:15" ht="18.75" thickTop="1">
      <c r="A774" s="19" t="s">
        <v>58</v>
      </c>
      <c r="B774" s="20">
        <v>1</v>
      </c>
      <c r="C774" s="20">
        <v>2</v>
      </c>
      <c r="D774" s="21">
        <v>3</v>
      </c>
      <c r="E774" s="21">
        <v>4</v>
      </c>
      <c r="F774" s="21">
        <v>5</v>
      </c>
      <c r="G774" s="21">
        <v>6</v>
      </c>
      <c r="H774" s="21">
        <v>7</v>
      </c>
      <c r="I774" s="21">
        <v>8</v>
      </c>
      <c r="J774" s="21">
        <v>9</v>
      </c>
      <c r="K774" s="21">
        <v>10</v>
      </c>
      <c r="L774" s="24"/>
      <c r="M774" s="58" t="s">
        <v>1</v>
      </c>
      <c r="N774" s="1"/>
      <c r="O774" s="61" t="str">
        <f>O$20</f>
        <v>10 серий по &lt;7 бросков монеты</v>
      </c>
    </row>
    <row r="775" spans="1:15" ht="18.75" thickBot="1">
      <c r="A775" s="19" t="s">
        <v>0</v>
      </c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18"/>
      <c r="M775" s="59">
        <f>IF(H781=10,1,10^(-5))</f>
        <v>1.0000000000000001E-5</v>
      </c>
      <c r="N775" s="1"/>
      <c r="O775" s="65" t="str">
        <f>O$21</f>
        <v>Серия завершается, если выпал "орел" или,</v>
      </c>
    </row>
    <row r="776" spans="1:15" ht="18.75" thickTop="1">
      <c r="A776" s="19" t="s">
        <v>57</v>
      </c>
      <c r="B776" s="16">
        <f>IF(B775=0,0,60/B775)</f>
        <v>0</v>
      </c>
      <c r="C776" s="16">
        <f t="shared" ref="C776:K776" si="511">IF(C775=0,0,60/C775)</f>
        <v>0</v>
      </c>
      <c r="D776" s="16">
        <f t="shared" si="511"/>
        <v>0</v>
      </c>
      <c r="E776" s="16">
        <f t="shared" si="511"/>
        <v>0</v>
      </c>
      <c r="F776" s="16">
        <f t="shared" si="511"/>
        <v>0</v>
      </c>
      <c r="G776" s="16">
        <f t="shared" si="511"/>
        <v>0</v>
      </c>
      <c r="H776" s="16">
        <f t="shared" si="511"/>
        <v>0</v>
      </c>
      <c r="I776" s="16">
        <f t="shared" si="511"/>
        <v>0</v>
      </c>
      <c r="J776" s="16">
        <f t="shared" si="511"/>
        <v>0</v>
      </c>
      <c r="K776" s="16">
        <f t="shared" si="511"/>
        <v>0</v>
      </c>
      <c r="L776" s="24"/>
      <c r="M776" s="1"/>
      <c r="N776" s="1"/>
      <c r="O776" s="65" t="str">
        <f>O$22</f>
        <v>если выпали только решки, после 6-го броска.</v>
      </c>
    </row>
    <row r="777" spans="1:15" ht="18">
      <c r="A777" s="49" t="s">
        <v>78</v>
      </c>
      <c r="B777" s="50">
        <f>IF(SUM(B775:L775)&gt;0,1,10^(-5))</f>
        <v>1.0000000000000001E-5</v>
      </c>
      <c r="C777" s="22"/>
      <c r="D777" s="22"/>
      <c r="E777" s="22"/>
      <c r="F777" s="22"/>
      <c r="G777" s="22"/>
      <c r="H777" s="23"/>
      <c r="I777" s="23"/>
      <c r="J777" s="23"/>
      <c r="K777" s="23"/>
      <c r="L777" s="18"/>
      <c r="M777" s="1"/>
      <c r="N777" s="1"/>
      <c r="O777" s="60" t="str">
        <f>O$23</f>
        <v>K - кол-во бросков серии.</v>
      </c>
    </row>
    <row r="778" spans="1:15" ht="18">
      <c r="A778" s="19" t="s">
        <v>59</v>
      </c>
      <c r="B778" s="16">
        <v>10</v>
      </c>
      <c r="C778" s="16">
        <v>12</v>
      </c>
      <c r="D778" s="16">
        <v>15</v>
      </c>
      <c r="E778" s="16">
        <v>20</v>
      </c>
      <c r="F778" s="16">
        <v>30</v>
      </c>
      <c r="G778" s="16">
        <v>60</v>
      </c>
      <c r="H778" s="24"/>
      <c r="I778" s="18"/>
      <c r="J778" s="18"/>
      <c r="K778" s="18"/>
      <c r="L778" s="18"/>
      <c r="M778" s="1"/>
      <c r="N778" s="1"/>
      <c r="O778" s="60" t="str">
        <f>O$24</f>
        <v>X=60/K</v>
      </c>
    </row>
    <row r="779" spans="1:15" ht="18">
      <c r="A779" s="19" t="s">
        <v>62</v>
      </c>
      <c r="B779" s="25">
        <f>1/32</f>
        <v>3.125E-2</v>
      </c>
      <c r="C779" s="25">
        <f>1/32</f>
        <v>3.125E-2</v>
      </c>
      <c r="D779" s="25">
        <f>1/16</f>
        <v>6.25E-2</v>
      </c>
      <c r="E779" s="25">
        <f>1/8</f>
        <v>0.125</v>
      </c>
      <c r="F779" s="25">
        <f>1/4</f>
        <v>0.25</v>
      </c>
      <c r="G779" s="25">
        <f>1/2</f>
        <v>0.5</v>
      </c>
      <c r="H779" s="24">
        <f t="shared" ref="H779" si="512">SUM(B779:G779)</f>
        <v>1</v>
      </c>
      <c r="I779" s="18"/>
      <c r="J779" s="18"/>
      <c r="K779" s="18"/>
      <c r="L779" s="18"/>
      <c r="M779" s="1"/>
      <c r="N779" s="1"/>
      <c r="O779" s="60">
        <f>O$25</f>
        <v>0</v>
      </c>
    </row>
    <row r="780" spans="1:15" ht="18.75" thickBot="1">
      <c r="A780" s="19" t="s">
        <v>61</v>
      </c>
      <c r="B780" s="29">
        <f>IF($M775&lt;1,13,B779*$H781)</f>
        <v>13</v>
      </c>
      <c r="C780" s="29">
        <f t="shared" ref="C780:G780" si="513">IF($M775&lt;1,13,C779*$H781)</f>
        <v>13</v>
      </c>
      <c r="D780" s="29">
        <f t="shared" si="513"/>
        <v>13</v>
      </c>
      <c r="E780" s="29">
        <f t="shared" si="513"/>
        <v>13</v>
      </c>
      <c r="F780" s="29">
        <f t="shared" si="513"/>
        <v>13</v>
      </c>
      <c r="G780" s="29">
        <f t="shared" si="513"/>
        <v>13</v>
      </c>
      <c r="H780" s="24">
        <f>SUM(B780:G780)</f>
        <v>78</v>
      </c>
      <c r="I780" s="18"/>
      <c r="J780" s="18"/>
      <c r="K780" s="18"/>
      <c r="L780" s="18"/>
      <c r="M780" s="1"/>
      <c r="N780" s="1"/>
      <c r="O780" s="60">
        <f>O$26</f>
        <v>0</v>
      </c>
    </row>
    <row r="781" spans="1:15" ht="19.5" thickTop="1" thickBot="1">
      <c r="A781" s="28" t="s">
        <v>60</v>
      </c>
      <c r="B781" s="43"/>
      <c r="C781" s="44"/>
      <c r="D781" s="44"/>
      <c r="E781" s="44"/>
      <c r="F781" s="44"/>
      <c r="G781" s="45"/>
      <c r="H781" s="18">
        <f>SUM(B781:G781)</f>
        <v>0</v>
      </c>
      <c r="I781" s="18"/>
      <c r="J781" s="18"/>
      <c r="K781" s="18"/>
      <c r="L781" s="18"/>
      <c r="M781" s="1"/>
      <c r="N781" s="1"/>
      <c r="O781" s="60">
        <f>O$27</f>
        <v>0</v>
      </c>
    </row>
    <row r="782" spans="1:15" ht="27" thickTop="1">
      <c r="A782" s="19" t="s">
        <v>63</v>
      </c>
      <c r="B782" s="30">
        <f>(B781-B780)*(B781-B780)</f>
        <v>169</v>
      </c>
      <c r="C782" s="30">
        <f t="shared" ref="C782:G782" si="514">(C781-C780)*(C781-C780)</f>
        <v>169</v>
      </c>
      <c r="D782" s="30">
        <f t="shared" si="514"/>
        <v>169</v>
      </c>
      <c r="E782" s="30">
        <f t="shared" si="514"/>
        <v>169</v>
      </c>
      <c r="F782" s="30">
        <f t="shared" si="514"/>
        <v>169</v>
      </c>
      <c r="G782" s="30">
        <f t="shared" si="514"/>
        <v>169</v>
      </c>
      <c r="H782" s="24"/>
      <c r="I782" s="32" t="s">
        <v>74</v>
      </c>
      <c r="J782" s="18"/>
      <c r="K782" s="18"/>
      <c r="L782" s="18"/>
      <c r="M782" s="1"/>
      <c r="N782" s="1"/>
      <c r="O782" s="60">
        <f>O$28</f>
        <v>0</v>
      </c>
    </row>
    <row r="783" spans="1:15" ht="18.75" thickBot="1">
      <c r="A783" s="19" t="s">
        <v>64</v>
      </c>
      <c r="B783" s="25">
        <f>B782/B780</f>
        <v>13</v>
      </c>
      <c r="C783" s="25">
        <f t="shared" ref="C783:G783" si="515">C782/C780</f>
        <v>13</v>
      </c>
      <c r="D783" s="25">
        <f t="shared" si="515"/>
        <v>13</v>
      </c>
      <c r="E783" s="25">
        <f t="shared" si="515"/>
        <v>13</v>
      </c>
      <c r="F783" s="25">
        <f t="shared" si="515"/>
        <v>13</v>
      </c>
      <c r="G783" s="25">
        <f t="shared" si="515"/>
        <v>13</v>
      </c>
      <c r="H783" s="46">
        <f t="shared" ref="H783" si="516">SUM(B783:G783)</f>
        <v>78</v>
      </c>
      <c r="I783" s="31">
        <f>CHIDIST(H783,1)</f>
        <v>1.0304055432977745E-18</v>
      </c>
      <c r="J783" s="18"/>
      <c r="K783" s="18"/>
      <c r="L783" s="18"/>
      <c r="M783" s="1"/>
      <c r="N783" s="1"/>
      <c r="O783" s="60">
        <f>O$29</f>
        <v>0</v>
      </c>
    </row>
    <row r="784" spans="1:15" ht="18">
      <c r="A784" s="53" t="s">
        <v>77</v>
      </c>
      <c r="B784" s="54"/>
      <c r="C784" s="54"/>
      <c r="D784" s="54"/>
      <c r="E784" s="54"/>
      <c r="F784" s="54"/>
      <c r="G784" s="55"/>
      <c r="H784" s="24"/>
      <c r="I784" s="18"/>
      <c r="J784" s="18"/>
      <c r="K784" s="18"/>
      <c r="L784" s="18"/>
      <c r="M784" s="1"/>
      <c r="N784" s="1"/>
      <c r="O784" s="60">
        <f>O$30</f>
        <v>0</v>
      </c>
    </row>
    <row r="785" spans="1:15" ht="18">
      <c r="A785" s="19" t="s">
        <v>72</v>
      </c>
      <c r="B785" s="26" t="s">
        <v>66</v>
      </c>
      <c r="C785" s="26" t="s">
        <v>67</v>
      </c>
      <c r="D785" s="26" t="s">
        <v>68</v>
      </c>
      <c r="E785" s="26" t="s">
        <v>69</v>
      </c>
      <c r="F785" s="26" t="s">
        <v>70</v>
      </c>
      <c r="G785" s="26" t="s">
        <v>71</v>
      </c>
      <c r="H785" s="24"/>
      <c r="I785" s="17"/>
      <c r="J785" s="17"/>
      <c r="K785" s="17"/>
      <c r="L785" s="17"/>
      <c r="M785" s="1"/>
      <c r="N785" s="1"/>
      <c r="O785" s="60">
        <f>O$31</f>
        <v>0</v>
      </c>
    </row>
    <row r="786" spans="1:15" ht="18">
      <c r="A786" s="19" t="s">
        <v>65</v>
      </c>
      <c r="B786" s="25">
        <f>2/74</f>
        <v>2.7027027027027029E-2</v>
      </c>
      <c r="C786" s="25">
        <f t="shared" ref="C786" si="517">2/74</f>
        <v>2.7027027027027029E-2</v>
      </c>
      <c r="D786" s="25">
        <f>4/74</f>
        <v>5.4054054054054057E-2</v>
      </c>
      <c r="E786" s="25">
        <f>6/74</f>
        <v>8.1081081081081086E-2</v>
      </c>
      <c r="F786" s="25">
        <f>14/74</f>
        <v>0.1891891891891892</v>
      </c>
      <c r="G786" s="25">
        <f>46/74</f>
        <v>0.6216216216216216</v>
      </c>
      <c r="H786" s="24">
        <f t="shared" ref="H786:H787" si="518">SUM(B786:G786)</f>
        <v>1</v>
      </c>
      <c r="I786" s="17"/>
      <c r="J786" s="17"/>
      <c r="K786" s="17"/>
      <c r="L786" s="17"/>
      <c r="M786" s="1"/>
      <c r="N786" s="1"/>
      <c r="O786" s="60">
        <f>O$32</f>
        <v>0</v>
      </c>
    </row>
    <row r="787" spans="1:15" ht="18.75" thickBot="1">
      <c r="A787" s="19" t="s">
        <v>73</v>
      </c>
      <c r="B787" s="29">
        <f>IF($M775&lt;1,13,B786*$H788)</f>
        <v>13</v>
      </c>
      <c r="C787" s="29">
        <f t="shared" ref="C787:G787" si="519">IF($M775&lt;1,13,C786*$H788)</f>
        <v>13</v>
      </c>
      <c r="D787" s="29">
        <f t="shared" si="519"/>
        <v>13</v>
      </c>
      <c r="E787" s="29">
        <f t="shared" si="519"/>
        <v>13</v>
      </c>
      <c r="F787" s="29">
        <f t="shared" si="519"/>
        <v>13</v>
      </c>
      <c r="G787" s="29">
        <f t="shared" si="519"/>
        <v>13</v>
      </c>
      <c r="H787" s="24">
        <f t="shared" si="518"/>
        <v>78</v>
      </c>
      <c r="I787" s="17"/>
      <c r="J787" s="17"/>
      <c r="K787" s="17"/>
      <c r="L787" s="17"/>
      <c r="M787" s="1"/>
      <c r="N787" s="1"/>
      <c r="O787" s="60">
        <f>O$33</f>
        <v>0</v>
      </c>
    </row>
    <row r="788" spans="1:15" ht="19.5" thickTop="1" thickBot="1">
      <c r="A788" s="28" t="s">
        <v>60</v>
      </c>
      <c r="B788" s="40">
        <f>B781</f>
        <v>0</v>
      </c>
      <c r="C788" s="41">
        <f t="shared" ref="C788:G788" si="520">C781</f>
        <v>0</v>
      </c>
      <c r="D788" s="41">
        <f t="shared" si="520"/>
        <v>0</v>
      </c>
      <c r="E788" s="41">
        <f t="shared" si="520"/>
        <v>0</v>
      </c>
      <c r="F788" s="41">
        <f t="shared" si="520"/>
        <v>0</v>
      </c>
      <c r="G788" s="42">
        <f t="shared" si="520"/>
        <v>0</v>
      </c>
      <c r="H788" s="18">
        <f>SUM(B788:G788)</f>
        <v>0</v>
      </c>
      <c r="I788" s="17"/>
      <c r="J788" s="17"/>
      <c r="K788" s="17"/>
      <c r="L788" s="17"/>
      <c r="M788" s="1"/>
      <c r="N788" s="1"/>
      <c r="O788" s="60">
        <f>O$34</f>
        <v>0</v>
      </c>
    </row>
    <row r="789" spans="1:15" ht="27" thickTop="1">
      <c r="A789" s="19" t="s">
        <v>63</v>
      </c>
      <c r="B789" s="30">
        <f>(B788-B787)*(B788-B787)</f>
        <v>169</v>
      </c>
      <c r="C789" s="30">
        <f t="shared" ref="C789:G789" si="521">(C788-C787)*(C788-C787)</f>
        <v>169</v>
      </c>
      <c r="D789" s="30">
        <f t="shared" si="521"/>
        <v>169</v>
      </c>
      <c r="E789" s="30">
        <f t="shared" si="521"/>
        <v>169</v>
      </c>
      <c r="F789" s="30">
        <f t="shared" si="521"/>
        <v>169</v>
      </c>
      <c r="G789" s="30">
        <f t="shared" si="521"/>
        <v>169</v>
      </c>
      <c r="H789" s="24"/>
      <c r="I789" s="32" t="s">
        <v>74</v>
      </c>
      <c r="J789" s="17"/>
      <c r="K789" s="17"/>
      <c r="L789" s="17"/>
      <c r="M789" s="1"/>
      <c r="N789" s="1"/>
      <c r="O789" s="60">
        <f>O$35</f>
        <v>0</v>
      </c>
    </row>
    <row r="790" spans="1:15" ht="18.75" thickBot="1">
      <c r="A790" s="19" t="s">
        <v>64</v>
      </c>
      <c r="B790" s="25">
        <f>B789/B787</f>
        <v>13</v>
      </c>
      <c r="C790" s="25">
        <f t="shared" ref="C790:G790" si="522">C789/C787</f>
        <v>13</v>
      </c>
      <c r="D790" s="25">
        <f t="shared" si="522"/>
        <v>13</v>
      </c>
      <c r="E790" s="25">
        <f t="shared" si="522"/>
        <v>13</v>
      </c>
      <c r="F790" s="25">
        <f t="shared" si="522"/>
        <v>13</v>
      </c>
      <c r="G790" s="25">
        <f t="shared" si="522"/>
        <v>13</v>
      </c>
      <c r="H790" s="46">
        <f t="shared" ref="H790" si="523">SUM(B790:G790)</f>
        <v>78</v>
      </c>
      <c r="I790" s="31">
        <f>CHIDIST(H790,1)</f>
        <v>1.0304055432977745E-18</v>
      </c>
      <c r="J790" s="17"/>
      <c r="K790" s="17"/>
      <c r="L790" s="17"/>
      <c r="M790" s="1"/>
      <c r="N790" s="1"/>
      <c r="O790" s="60">
        <f>O$36</f>
        <v>0</v>
      </c>
    </row>
    <row r="791" spans="1:15" ht="18.75" thickBot="1">
      <c r="A791" s="1"/>
      <c r="B791" s="33"/>
      <c r="C791" s="33"/>
      <c r="D791" s="33"/>
      <c r="E791" s="33"/>
      <c r="F791" s="33"/>
      <c r="G791" s="33"/>
      <c r="H791" s="17"/>
      <c r="I791" s="17"/>
      <c r="J791" s="17"/>
      <c r="K791" s="17"/>
      <c r="L791" s="17"/>
      <c r="M791" s="1"/>
      <c r="N791" s="1"/>
      <c r="O791" s="60">
        <f>O$37</f>
        <v>0</v>
      </c>
    </row>
    <row r="792" spans="1:15" ht="18">
      <c r="A792" s="1" t="s">
        <v>75</v>
      </c>
      <c r="B792" s="34">
        <v>0</v>
      </c>
      <c r="C792" s="35">
        <v>0.1</v>
      </c>
      <c r="D792" s="35">
        <v>0.5</v>
      </c>
      <c r="E792" s="35">
        <v>1</v>
      </c>
      <c r="F792" s="35">
        <v>2.5</v>
      </c>
      <c r="G792" s="36">
        <v>5</v>
      </c>
      <c r="H792" s="17"/>
      <c r="I792" s="17"/>
      <c r="J792" s="17"/>
      <c r="K792" s="17"/>
      <c r="L792" s="17"/>
      <c r="M792" s="1"/>
      <c r="N792" s="1"/>
      <c r="O792" s="60">
        <f>O$38</f>
        <v>0</v>
      </c>
    </row>
    <row r="793" spans="1:15" ht="18.75" thickBot="1">
      <c r="A793" s="1" t="s">
        <v>76</v>
      </c>
      <c r="B793" s="37">
        <f>CHIDIST(B792,1)</f>
        <v>1</v>
      </c>
      <c r="C793" s="38">
        <f t="shared" ref="C793:G793" si="524">CHIDIST(C792,1)</f>
        <v>0.75182963429462546</v>
      </c>
      <c r="D793" s="38">
        <f t="shared" si="524"/>
        <v>0.4795001239653619</v>
      </c>
      <c r="E793" s="38">
        <f t="shared" si="524"/>
        <v>0.31731081309762943</v>
      </c>
      <c r="F793" s="38">
        <f t="shared" si="524"/>
        <v>0.11384633491240598</v>
      </c>
      <c r="G793" s="39">
        <f t="shared" si="524"/>
        <v>2.5347320288920873E-2</v>
      </c>
      <c r="H793" s="17"/>
      <c r="I793" s="17"/>
      <c r="J793" s="17"/>
      <c r="K793" s="17"/>
      <c r="L793" s="17"/>
      <c r="M793" s="1"/>
      <c r="N793" s="1"/>
      <c r="O793" s="60">
        <f>O$39</f>
        <v>0</v>
      </c>
    </row>
    <row r="794" spans="1:15" ht="18">
      <c r="A794" s="1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"/>
      <c r="N794" s="1"/>
      <c r="O794" s="60">
        <f>O$40</f>
        <v>0</v>
      </c>
    </row>
    <row r="795" spans="1:15" ht="18">
      <c r="A795" s="47"/>
      <c r="B795" s="48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"/>
      <c r="N795" s="1"/>
      <c r="O795" s="60">
        <f>O$41</f>
        <v>0</v>
      </c>
    </row>
    <row r="796" spans="1:15" ht="18">
      <c r="A796" s="14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"/>
      <c r="N796" s="1"/>
      <c r="O796" s="60">
        <f>O$42</f>
        <v>0</v>
      </c>
    </row>
    <row r="797" spans="1:15" ht="18">
      <c r="A797" s="14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"/>
      <c r="N797" s="1"/>
      <c r="O797" s="60">
        <f>O$43</f>
        <v>0</v>
      </c>
    </row>
    <row r="798" spans="1:15" ht="1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5" ht="19.5" thickBot="1">
      <c r="A799" s="7">
        <f>'Название и список группы'!A32</f>
        <v>31</v>
      </c>
      <c r="B799" s="56">
        <f>'Название и список группы'!B32</f>
        <v>0</v>
      </c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1"/>
      <c r="O799" s="60" t="str">
        <f>O$19</f>
        <v>Заполните только желтые поля!!!</v>
      </c>
    </row>
    <row r="800" spans="1:15" ht="18.75" thickTop="1">
      <c r="A800" s="19" t="s">
        <v>58</v>
      </c>
      <c r="B800" s="20">
        <v>1</v>
      </c>
      <c r="C800" s="20">
        <v>2</v>
      </c>
      <c r="D800" s="21">
        <v>3</v>
      </c>
      <c r="E800" s="21">
        <v>4</v>
      </c>
      <c r="F800" s="21">
        <v>5</v>
      </c>
      <c r="G800" s="21">
        <v>6</v>
      </c>
      <c r="H800" s="21">
        <v>7</v>
      </c>
      <c r="I800" s="21">
        <v>8</v>
      </c>
      <c r="J800" s="21">
        <v>9</v>
      </c>
      <c r="K800" s="21">
        <v>10</v>
      </c>
      <c r="L800" s="24"/>
      <c r="M800" s="58" t="s">
        <v>1</v>
      </c>
      <c r="N800" s="1"/>
      <c r="O800" s="61" t="str">
        <f>O$20</f>
        <v>10 серий по &lt;7 бросков монеты</v>
      </c>
    </row>
    <row r="801" spans="1:15" ht="18.75" thickBot="1">
      <c r="A801" s="19" t="s">
        <v>0</v>
      </c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18"/>
      <c r="M801" s="59">
        <f>IF(H807=10,1,10^(-5))</f>
        <v>1.0000000000000001E-5</v>
      </c>
      <c r="N801" s="1"/>
      <c r="O801" s="65" t="str">
        <f>O$21</f>
        <v>Серия завершается, если выпал "орел" или,</v>
      </c>
    </row>
    <row r="802" spans="1:15" ht="18.75" thickTop="1">
      <c r="A802" s="19" t="s">
        <v>57</v>
      </c>
      <c r="B802" s="16">
        <f>IF(B801=0,0,60/B801)</f>
        <v>0</v>
      </c>
      <c r="C802" s="16">
        <f t="shared" ref="C802:K802" si="525">IF(C801=0,0,60/C801)</f>
        <v>0</v>
      </c>
      <c r="D802" s="16">
        <f t="shared" si="525"/>
        <v>0</v>
      </c>
      <c r="E802" s="16">
        <f t="shared" si="525"/>
        <v>0</v>
      </c>
      <c r="F802" s="16">
        <f t="shared" si="525"/>
        <v>0</v>
      </c>
      <c r="G802" s="16">
        <f t="shared" si="525"/>
        <v>0</v>
      </c>
      <c r="H802" s="16">
        <f t="shared" si="525"/>
        <v>0</v>
      </c>
      <c r="I802" s="16">
        <f t="shared" si="525"/>
        <v>0</v>
      </c>
      <c r="J802" s="16">
        <f t="shared" si="525"/>
        <v>0</v>
      </c>
      <c r="K802" s="16">
        <f t="shared" si="525"/>
        <v>0</v>
      </c>
      <c r="L802" s="24"/>
      <c r="M802" s="1"/>
      <c r="N802" s="1"/>
      <c r="O802" s="65" t="str">
        <f>O$22</f>
        <v>если выпали только решки, после 6-го броска.</v>
      </c>
    </row>
    <row r="803" spans="1:15" ht="18">
      <c r="A803" s="49" t="s">
        <v>78</v>
      </c>
      <c r="B803" s="50">
        <f>IF(SUM(B801:L801)&gt;0,1,10^(-5))</f>
        <v>1.0000000000000001E-5</v>
      </c>
      <c r="C803" s="22"/>
      <c r="D803" s="22"/>
      <c r="E803" s="22"/>
      <c r="F803" s="22"/>
      <c r="G803" s="22"/>
      <c r="H803" s="23"/>
      <c r="I803" s="23"/>
      <c r="J803" s="23"/>
      <c r="K803" s="23"/>
      <c r="L803" s="18"/>
      <c r="M803" s="1"/>
      <c r="N803" s="1"/>
      <c r="O803" s="60" t="str">
        <f>O$23</f>
        <v>K - кол-во бросков серии.</v>
      </c>
    </row>
    <row r="804" spans="1:15" ht="18">
      <c r="A804" s="19" t="s">
        <v>59</v>
      </c>
      <c r="B804" s="16">
        <v>10</v>
      </c>
      <c r="C804" s="16">
        <v>12</v>
      </c>
      <c r="D804" s="16">
        <v>15</v>
      </c>
      <c r="E804" s="16">
        <v>20</v>
      </c>
      <c r="F804" s="16">
        <v>30</v>
      </c>
      <c r="G804" s="16">
        <v>60</v>
      </c>
      <c r="H804" s="24"/>
      <c r="I804" s="18"/>
      <c r="J804" s="18"/>
      <c r="K804" s="18"/>
      <c r="L804" s="18"/>
      <c r="M804" s="1"/>
      <c r="N804" s="1"/>
      <c r="O804" s="60" t="str">
        <f>O$24</f>
        <v>X=60/K</v>
      </c>
    </row>
    <row r="805" spans="1:15" ht="18">
      <c r="A805" s="19" t="s">
        <v>62</v>
      </c>
      <c r="B805" s="25">
        <f>1/32</f>
        <v>3.125E-2</v>
      </c>
      <c r="C805" s="25">
        <f>1/32</f>
        <v>3.125E-2</v>
      </c>
      <c r="D805" s="25">
        <f>1/16</f>
        <v>6.25E-2</v>
      </c>
      <c r="E805" s="25">
        <f>1/8</f>
        <v>0.125</v>
      </c>
      <c r="F805" s="25">
        <f>1/4</f>
        <v>0.25</v>
      </c>
      <c r="G805" s="25">
        <f>1/2</f>
        <v>0.5</v>
      </c>
      <c r="H805" s="24">
        <f t="shared" ref="H805" si="526">SUM(B805:G805)</f>
        <v>1</v>
      </c>
      <c r="I805" s="18"/>
      <c r="J805" s="18"/>
      <c r="K805" s="18"/>
      <c r="L805" s="18"/>
      <c r="M805" s="1"/>
      <c r="N805" s="1"/>
      <c r="O805" s="60">
        <f>O$25</f>
        <v>0</v>
      </c>
    </row>
    <row r="806" spans="1:15" ht="18.75" thickBot="1">
      <c r="A806" s="19" t="s">
        <v>61</v>
      </c>
      <c r="B806" s="29">
        <f>IF($M801&lt;1,13,B805*$H807)</f>
        <v>13</v>
      </c>
      <c r="C806" s="29">
        <f t="shared" ref="C806:G806" si="527">IF($M801&lt;1,13,C805*$H807)</f>
        <v>13</v>
      </c>
      <c r="D806" s="29">
        <f t="shared" si="527"/>
        <v>13</v>
      </c>
      <c r="E806" s="29">
        <f t="shared" si="527"/>
        <v>13</v>
      </c>
      <c r="F806" s="29">
        <f t="shared" si="527"/>
        <v>13</v>
      </c>
      <c r="G806" s="29">
        <f t="shared" si="527"/>
        <v>13</v>
      </c>
      <c r="H806" s="24">
        <f>SUM(B806:G806)</f>
        <v>78</v>
      </c>
      <c r="I806" s="18"/>
      <c r="J806" s="18"/>
      <c r="K806" s="18"/>
      <c r="L806" s="18"/>
      <c r="M806" s="1"/>
      <c r="N806" s="1"/>
      <c r="O806" s="60">
        <f>O$26</f>
        <v>0</v>
      </c>
    </row>
    <row r="807" spans="1:15" ht="19.5" thickTop="1" thickBot="1">
      <c r="A807" s="28" t="s">
        <v>60</v>
      </c>
      <c r="B807" s="43"/>
      <c r="C807" s="44"/>
      <c r="D807" s="44"/>
      <c r="E807" s="44"/>
      <c r="F807" s="44"/>
      <c r="G807" s="45"/>
      <c r="H807" s="18">
        <f>SUM(B807:G807)</f>
        <v>0</v>
      </c>
      <c r="I807" s="18"/>
      <c r="J807" s="18"/>
      <c r="K807" s="18"/>
      <c r="L807" s="18"/>
      <c r="M807" s="1"/>
      <c r="N807" s="1"/>
      <c r="O807" s="60">
        <f>O$27</f>
        <v>0</v>
      </c>
    </row>
    <row r="808" spans="1:15" ht="27" thickTop="1">
      <c r="A808" s="19" t="s">
        <v>63</v>
      </c>
      <c r="B808" s="30">
        <f>(B807-B806)*(B807-B806)</f>
        <v>169</v>
      </c>
      <c r="C808" s="30">
        <f t="shared" ref="C808:G808" si="528">(C807-C806)*(C807-C806)</f>
        <v>169</v>
      </c>
      <c r="D808" s="30">
        <f t="shared" si="528"/>
        <v>169</v>
      </c>
      <c r="E808" s="30">
        <f t="shared" si="528"/>
        <v>169</v>
      </c>
      <c r="F808" s="30">
        <f t="shared" si="528"/>
        <v>169</v>
      </c>
      <c r="G808" s="30">
        <f t="shared" si="528"/>
        <v>169</v>
      </c>
      <c r="H808" s="24"/>
      <c r="I808" s="32" t="s">
        <v>74</v>
      </c>
      <c r="J808" s="18"/>
      <c r="K808" s="18"/>
      <c r="L808" s="18"/>
      <c r="M808" s="1"/>
      <c r="N808" s="1"/>
      <c r="O808" s="60">
        <f>O$28</f>
        <v>0</v>
      </c>
    </row>
    <row r="809" spans="1:15" ht="18.75" thickBot="1">
      <c r="A809" s="19" t="s">
        <v>64</v>
      </c>
      <c r="B809" s="25">
        <f>B808/B806</f>
        <v>13</v>
      </c>
      <c r="C809" s="25">
        <f t="shared" ref="C809:G809" si="529">C808/C806</f>
        <v>13</v>
      </c>
      <c r="D809" s="25">
        <f t="shared" si="529"/>
        <v>13</v>
      </c>
      <c r="E809" s="25">
        <f t="shared" si="529"/>
        <v>13</v>
      </c>
      <c r="F809" s="25">
        <f t="shared" si="529"/>
        <v>13</v>
      </c>
      <c r="G809" s="25">
        <f t="shared" si="529"/>
        <v>13</v>
      </c>
      <c r="H809" s="46">
        <f t="shared" ref="H809" si="530">SUM(B809:G809)</f>
        <v>78</v>
      </c>
      <c r="I809" s="31">
        <f>CHIDIST(H809,1)</f>
        <v>1.0304055432977745E-18</v>
      </c>
      <c r="J809" s="18"/>
      <c r="K809" s="18"/>
      <c r="L809" s="18"/>
      <c r="M809" s="1"/>
      <c r="N809" s="1"/>
      <c r="O809" s="60">
        <f>O$29</f>
        <v>0</v>
      </c>
    </row>
    <row r="810" spans="1:15" ht="18">
      <c r="A810" s="53" t="s">
        <v>77</v>
      </c>
      <c r="B810" s="54"/>
      <c r="C810" s="54"/>
      <c r="D810" s="54"/>
      <c r="E810" s="54"/>
      <c r="F810" s="54"/>
      <c r="G810" s="55"/>
      <c r="H810" s="24"/>
      <c r="I810" s="18"/>
      <c r="J810" s="18"/>
      <c r="K810" s="18"/>
      <c r="L810" s="18"/>
      <c r="M810" s="1"/>
      <c r="N810" s="1"/>
      <c r="O810" s="60">
        <f>O$30</f>
        <v>0</v>
      </c>
    </row>
    <row r="811" spans="1:15" ht="18">
      <c r="A811" s="19" t="s">
        <v>72</v>
      </c>
      <c r="B811" s="26" t="s">
        <v>66</v>
      </c>
      <c r="C811" s="26" t="s">
        <v>67</v>
      </c>
      <c r="D811" s="26" t="s">
        <v>68</v>
      </c>
      <c r="E811" s="26" t="s">
        <v>69</v>
      </c>
      <c r="F811" s="26" t="s">
        <v>70</v>
      </c>
      <c r="G811" s="26" t="s">
        <v>71</v>
      </c>
      <c r="H811" s="24"/>
      <c r="I811" s="17"/>
      <c r="J811" s="17"/>
      <c r="K811" s="17"/>
      <c r="L811" s="17"/>
      <c r="M811" s="1"/>
      <c r="N811" s="1"/>
      <c r="O811" s="60">
        <f>O$31</f>
        <v>0</v>
      </c>
    </row>
    <row r="812" spans="1:15" ht="18">
      <c r="A812" s="19" t="s">
        <v>65</v>
      </c>
      <c r="B812" s="25">
        <f>2/74</f>
        <v>2.7027027027027029E-2</v>
      </c>
      <c r="C812" s="25">
        <f t="shared" ref="C812" si="531">2/74</f>
        <v>2.7027027027027029E-2</v>
      </c>
      <c r="D812" s="25">
        <f>4/74</f>
        <v>5.4054054054054057E-2</v>
      </c>
      <c r="E812" s="25">
        <f>6/74</f>
        <v>8.1081081081081086E-2</v>
      </c>
      <c r="F812" s="25">
        <f>14/74</f>
        <v>0.1891891891891892</v>
      </c>
      <c r="G812" s="25">
        <f>46/74</f>
        <v>0.6216216216216216</v>
      </c>
      <c r="H812" s="24">
        <f t="shared" ref="H812:H813" si="532">SUM(B812:G812)</f>
        <v>1</v>
      </c>
      <c r="I812" s="17"/>
      <c r="J812" s="17"/>
      <c r="K812" s="17"/>
      <c r="L812" s="17"/>
      <c r="M812" s="1"/>
      <c r="N812" s="1"/>
      <c r="O812" s="60">
        <f>O$32</f>
        <v>0</v>
      </c>
    </row>
    <row r="813" spans="1:15" ht="18.75" thickBot="1">
      <c r="A813" s="19" t="s">
        <v>73</v>
      </c>
      <c r="B813" s="29">
        <f>IF($M801&lt;1,13,B812*$H814)</f>
        <v>13</v>
      </c>
      <c r="C813" s="29">
        <f t="shared" ref="C813:G813" si="533">IF($M801&lt;1,13,C812*$H814)</f>
        <v>13</v>
      </c>
      <c r="D813" s="29">
        <f t="shared" si="533"/>
        <v>13</v>
      </c>
      <c r="E813" s="29">
        <f t="shared" si="533"/>
        <v>13</v>
      </c>
      <c r="F813" s="29">
        <f t="shared" si="533"/>
        <v>13</v>
      </c>
      <c r="G813" s="29">
        <f t="shared" si="533"/>
        <v>13</v>
      </c>
      <c r="H813" s="24">
        <f t="shared" si="532"/>
        <v>78</v>
      </c>
      <c r="I813" s="17"/>
      <c r="J813" s="17"/>
      <c r="K813" s="17"/>
      <c r="L813" s="17"/>
      <c r="M813" s="1"/>
      <c r="N813" s="1"/>
      <c r="O813" s="60">
        <f>O$33</f>
        <v>0</v>
      </c>
    </row>
    <row r="814" spans="1:15" ht="19.5" thickTop="1" thickBot="1">
      <c r="A814" s="28" t="s">
        <v>60</v>
      </c>
      <c r="B814" s="40">
        <f>B807</f>
        <v>0</v>
      </c>
      <c r="C814" s="41">
        <f t="shared" ref="C814:G814" si="534">C807</f>
        <v>0</v>
      </c>
      <c r="D814" s="41">
        <f t="shared" si="534"/>
        <v>0</v>
      </c>
      <c r="E814" s="41">
        <f t="shared" si="534"/>
        <v>0</v>
      </c>
      <c r="F814" s="41">
        <f t="shared" si="534"/>
        <v>0</v>
      </c>
      <c r="G814" s="42">
        <f t="shared" si="534"/>
        <v>0</v>
      </c>
      <c r="H814" s="18">
        <f>SUM(B814:G814)</f>
        <v>0</v>
      </c>
      <c r="I814" s="17"/>
      <c r="J814" s="17"/>
      <c r="K814" s="17"/>
      <c r="L814" s="17"/>
      <c r="M814" s="1"/>
      <c r="N814" s="1"/>
      <c r="O814" s="60">
        <f>O$34</f>
        <v>0</v>
      </c>
    </row>
    <row r="815" spans="1:15" ht="27" thickTop="1">
      <c r="A815" s="19" t="s">
        <v>63</v>
      </c>
      <c r="B815" s="30">
        <f>(B814-B813)*(B814-B813)</f>
        <v>169</v>
      </c>
      <c r="C815" s="30">
        <f t="shared" ref="C815:G815" si="535">(C814-C813)*(C814-C813)</f>
        <v>169</v>
      </c>
      <c r="D815" s="30">
        <f t="shared" si="535"/>
        <v>169</v>
      </c>
      <c r="E815" s="30">
        <f t="shared" si="535"/>
        <v>169</v>
      </c>
      <c r="F815" s="30">
        <f t="shared" si="535"/>
        <v>169</v>
      </c>
      <c r="G815" s="30">
        <f t="shared" si="535"/>
        <v>169</v>
      </c>
      <c r="H815" s="24"/>
      <c r="I815" s="32" t="s">
        <v>74</v>
      </c>
      <c r="J815" s="17"/>
      <c r="K815" s="17"/>
      <c r="L815" s="17"/>
      <c r="M815" s="1"/>
      <c r="N815" s="1"/>
      <c r="O815" s="60">
        <f>O$35</f>
        <v>0</v>
      </c>
    </row>
    <row r="816" spans="1:15" ht="18.75" thickBot="1">
      <c r="A816" s="19" t="s">
        <v>64</v>
      </c>
      <c r="B816" s="25">
        <f>B815/B813</f>
        <v>13</v>
      </c>
      <c r="C816" s="25">
        <f t="shared" ref="C816:G816" si="536">C815/C813</f>
        <v>13</v>
      </c>
      <c r="D816" s="25">
        <f t="shared" si="536"/>
        <v>13</v>
      </c>
      <c r="E816" s="25">
        <f t="shared" si="536"/>
        <v>13</v>
      </c>
      <c r="F816" s="25">
        <f t="shared" si="536"/>
        <v>13</v>
      </c>
      <c r="G816" s="25">
        <f t="shared" si="536"/>
        <v>13</v>
      </c>
      <c r="H816" s="46">
        <f t="shared" ref="H816" si="537">SUM(B816:G816)</f>
        <v>78</v>
      </c>
      <c r="I816" s="31">
        <f>CHIDIST(H816,1)</f>
        <v>1.0304055432977745E-18</v>
      </c>
      <c r="J816" s="17"/>
      <c r="K816" s="17"/>
      <c r="L816" s="17"/>
      <c r="M816" s="1"/>
      <c r="N816" s="1"/>
      <c r="O816" s="60">
        <f>O$36</f>
        <v>0</v>
      </c>
    </row>
    <row r="817" spans="1:15" ht="18.75" thickBot="1">
      <c r="A817" s="1"/>
      <c r="B817" s="33"/>
      <c r="C817" s="33"/>
      <c r="D817" s="33"/>
      <c r="E817" s="33"/>
      <c r="F817" s="33"/>
      <c r="G817" s="33"/>
      <c r="H817" s="17"/>
      <c r="I817" s="17"/>
      <c r="J817" s="17"/>
      <c r="K817" s="17"/>
      <c r="L817" s="17"/>
      <c r="M817" s="1"/>
      <c r="N817" s="1"/>
      <c r="O817" s="60">
        <f>O$37</f>
        <v>0</v>
      </c>
    </row>
    <row r="818" spans="1:15" ht="18">
      <c r="A818" s="1" t="s">
        <v>75</v>
      </c>
      <c r="B818" s="34">
        <v>0</v>
      </c>
      <c r="C818" s="35">
        <v>0.1</v>
      </c>
      <c r="D818" s="35">
        <v>0.5</v>
      </c>
      <c r="E818" s="35">
        <v>1</v>
      </c>
      <c r="F818" s="35">
        <v>2.5</v>
      </c>
      <c r="G818" s="36">
        <v>5</v>
      </c>
      <c r="H818" s="17"/>
      <c r="I818" s="17"/>
      <c r="J818" s="17"/>
      <c r="K818" s="17"/>
      <c r="L818" s="17"/>
      <c r="M818" s="1"/>
      <c r="N818" s="1"/>
      <c r="O818" s="60">
        <f>O$38</f>
        <v>0</v>
      </c>
    </row>
    <row r="819" spans="1:15" ht="18.75" thickBot="1">
      <c r="A819" s="1" t="s">
        <v>76</v>
      </c>
      <c r="B819" s="37">
        <f>CHIDIST(B818,1)</f>
        <v>1</v>
      </c>
      <c r="C819" s="38">
        <f t="shared" ref="C819:G819" si="538">CHIDIST(C818,1)</f>
        <v>0.75182963429462546</v>
      </c>
      <c r="D819" s="38">
        <f t="shared" si="538"/>
        <v>0.4795001239653619</v>
      </c>
      <c r="E819" s="38">
        <f t="shared" si="538"/>
        <v>0.31731081309762943</v>
      </c>
      <c r="F819" s="38">
        <f t="shared" si="538"/>
        <v>0.11384633491240598</v>
      </c>
      <c r="G819" s="39">
        <f t="shared" si="538"/>
        <v>2.5347320288920873E-2</v>
      </c>
      <c r="H819" s="17"/>
      <c r="I819" s="17"/>
      <c r="J819" s="17"/>
      <c r="K819" s="17"/>
      <c r="L819" s="17"/>
      <c r="M819" s="1"/>
      <c r="N819" s="1"/>
      <c r="O819" s="60">
        <f>O$39</f>
        <v>0</v>
      </c>
    </row>
    <row r="820" spans="1:15" ht="18">
      <c r="A820" s="1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"/>
      <c r="N820" s="1"/>
      <c r="O820" s="60">
        <f>O$40</f>
        <v>0</v>
      </c>
    </row>
    <row r="821" spans="1:15" ht="18">
      <c r="A821" s="47"/>
      <c r="B821" s="48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"/>
      <c r="N821" s="1"/>
      <c r="O821" s="60">
        <f>O$41</f>
        <v>0</v>
      </c>
    </row>
    <row r="822" spans="1:15" ht="18">
      <c r="A822" s="14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"/>
      <c r="N822" s="1"/>
      <c r="O822" s="60">
        <f>O$42</f>
        <v>0</v>
      </c>
    </row>
    <row r="823" spans="1:15" ht="18">
      <c r="A823" s="14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"/>
      <c r="N823" s="1"/>
      <c r="O823" s="60">
        <f>O$43</f>
        <v>0</v>
      </c>
    </row>
    <row r="824" spans="1:15" ht="1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5" ht="19.5" thickBot="1">
      <c r="A825" s="7">
        <f>'Название и список группы'!A33</f>
        <v>32</v>
      </c>
      <c r="B825" s="56">
        <f>'Название и список группы'!B33</f>
        <v>0</v>
      </c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1"/>
      <c r="O825" s="60" t="str">
        <f>O$19</f>
        <v>Заполните только желтые поля!!!</v>
      </c>
    </row>
    <row r="826" spans="1:15" ht="18.75" thickTop="1">
      <c r="A826" s="19" t="s">
        <v>58</v>
      </c>
      <c r="B826" s="20">
        <v>1</v>
      </c>
      <c r="C826" s="20">
        <v>2</v>
      </c>
      <c r="D826" s="21">
        <v>3</v>
      </c>
      <c r="E826" s="21">
        <v>4</v>
      </c>
      <c r="F826" s="21">
        <v>5</v>
      </c>
      <c r="G826" s="21">
        <v>6</v>
      </c>
      <c r="H826" s="21">
        <v>7</v>
      </c>
      <c r="I826" s="21">
        <v>8</v>
      </c>
      <c r="J826" s="21">
        <v>9</v>
      </c>
      <c r="K826" s="21">
        <v>10</v>
      </c>
      <c r="L826" s="24"/>
      <c r="M826" s="58" t="s">
        <v>1</v>
      </c>
      <c r="N826" s="1"/>
      <c r="O826" s="61" t="str">
        <f>O$20</f>
        <v>10 серий по &lt;7 бросков монеты</v>
      </c>
    </row>
    <row r="827" spans="1:15" ht="18.75" thickBot="1">
      <c r="A827" s="19" t="s">
        <v>0</v>
      </c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18"/>
      <c r="M827" s="59">
        <f>IF(H833=10,1,10^(-5))</f>
        <v>1.0000000000000001E-5</v>
      </c>
      <c r="N827" s="1"/>
      <c r="O827" s="65" t="str">
        <f>O$21</f>
        <v>Серия завершается, если выпал "орел" или,</v>
      </c>
    </row>
    <row r="828" spans="1:15" ht="18.75" thickTop="1">
      <c r="A828" s="19" t="s">
        <v>57</v>
      </c>
      <c r="B828" s="16">
        <f>IF(B827=0,0,60/B827)</f>
        <v>0</v>
      </c>
      <c r="C828" s="16">
        <f t="shared" ref="C828:K828" si="539">IF(C827=0,0,60/C827)</f>
        <v>0</v>
      </c>
      <c r="D828" s="16">
        <f t="shared" si="539"/>
        <v>0</v>
      </c>
      <c r="E828" s="16">
        <f t="shared" si="539"/>
        <v>0</v>
      </c>
      <c r="F828" s="16">
        <f t="shared" si="539"/>
        <v>0</v>
      </c>
      <c r="G828" s="16">
        <f t="shared" si="539"/>
        <v>0</v>
      </c>
      <c r="H828" s="16">
        <f t="shared" si="539"/>
        <v>0</v>
      </c>
      <c r="I828" s="16">
        <f t="shared" si="539"/>
        <v>0</v>
      </c>
      <c r="J828" s="16">
        <f t="shared" si="539"/>
        <v>0</v>
      </c>
      <c r="K828" s="16">
        <f t="shared" si="539"/>
        <v>0</v>
      </c>
      <c r="L828" s="24"/>
      <c r="M828" s="1"/>
      <c r="N828" s="1"/>
      <c r="O828" s="65" t="str">
        <f>O$22</f>
        <v>если выпали только решки, после 6-го броска.</v>
      </c>
    </row>
    <row r="829" spans="1:15" ht="18">
      <c r="A829" s="49" t="s">
        <v>78</v>
      </c>
      <c r="B829" s="50">
        <f>IF(SUM(B827:L827)&gt;0,1,10^(-5))</f>
        <v>1.0000000000000001E-5</v>
      </c>
      <c r="C829" s="22"/>
      <c r="D829" s="22"/>
      <c r="E829" s="22"/>
      <c r="F829" s="22"/>
      <c r="G829" s="22"/>
      <c r="H829" s="23"/>
      <c r="I829" s="23"/>
      <c r="J829" s="23"/>
      <c r="K829" s="23"/>
      <c r="L829" s="18"/>
      <c r="M829" s="1"/>
      <c r="N829" s="1"/>
      <c r="O829" s="60" t="str">
        <f>O$23</f>
        <v>K - кол-во бросков серии.</v>
      </c>
    </row>
    <row r="830" spans="1:15" ht="18">
      <c r="A830" s="19" t="s">
        <v>59</v>
      </c>
      <c r="B830" s="16">
        <v>10</v>
      </c>
      <c r="C830" s="16">
        <v>12</v>
      </c>
      <c r="D830" s="16">
        <v>15</v>
      </c>
      <c r="E830" s="16">
        <v>20</v>
      </c>
      <c r="F830" s="16">
        <v>30</v>
      </c>
      <c r="G830" s="16">
        <v>60</v>
      </c>
      <c r="H830" s="24"/>
      <c r="I830" s="18"/>
      <c r="J830" s="18"/>
      <c r="K830" s="18"/>
      <c r="L830" s="18"/>
      <c r="M830" s="1"/>
      <c r="N830" s="1"/>
      <c r="O830" s="60" t="str">
        <f>O$24</f>
        <v>X=60/K</v>
      </c>
    </row>
    <row r="831" spans="1:15" ht="18">
      <c r="A831" s="19" t="s">
        <v>62</v>
      </c>
      <c r="B831" s="25">
        <f>1/32</f>
        <v>3.125E-2</v>
      </c>
      <c r="C831" s="25">
        <f>1/32</f>
        <v>3.125E-2</v>
      </c>
      <c r="D831" s="25">
        <f>1/16</f>
        <v>6.25E-2</v>
      </c>
      <c r="E831" s="25">
        <f>1/8</f>
        <v>0.125</v>
      </c>
      <c r="F831" s="25">
        <f>1/4</f>
        <v>0.25</v>
      </c>
      <c r="G831" s="25">
        <f>1/2</f>
        <v>0.5</v>
      </c>
      <c r="H831" s="24">
        <f t="shared" ref="H831" si="540">SUM(B831:G831)</f>
        <v>1</v>
      </c>
      <c r="I831" s="18"/>
      <c r="J831" s="18"/>
      <c r="K831" s="18"/>
      <c r="L831" s="18"/>
      <c r="M831" s="1"/>
      <c r="N831" s="1"/>
      <c r="O831" s="60">
        <f>O$25</f>
        <v>0</v>
      </c>
    </row>
    <row r="832" spans="1:15" ht="18.75" thickBot="1">
      <c r="A832" s="19" t="s">
        <v>61</v>
      </c>
      <c r="B832" s="29">
        <f>IF($M827&lt;1,13,B831*$H833)</f>
        <v>13</v>
      </c>
      <c r="C832" s="29">
        <f t="shared" ref="C832:G832" si="541">IF($M827&lt;1,13,C831*$H833)</f>
        <v>13</v>
      </c>
      <c r="D832" s="29">
        <f t="shared" si="541"/>
        <v>13</v>
      </c>
      <c r="E832" s="29">
        <f t="shared" si="541"/>
        <v>13</v>
      </c>
      <c r="F832" s="29">
        <f t="shared" si="541"/>
        <v>13</v>
      </c>
      <c r="G832" s="29">
        <f t="shared" si="541"/>
        <v>13</v>
      </c>
      <c r="H832" s="24">
        <f>SUM(B832:G832)</f>
        <v>78</v>
      </c>
      <c r="I832" s="18"/>
      <c r="J832" s="18"/>
      <c r="K832" s="18"/>
      <c r="L832" s="18"/>
      <c r="M832" s="1"/>
      <c r="N832" s="1"/>
      <c r="O832" s="60">
        <f>O$26</f>
        <v>0</v>
      </c>
    </row>
    <row r="833" spans="1:15" ht="19.5" thickTop="1" thickBot="1">
      <c r="A833" s="28" t="s">
        <v>60</v>
      </c>
      <c r="B833" s="43"/>
      <c r="C833" s="44"/>
      <c r="D833" s="44"/>
      <c r="E833" s="44"/>
      <c r="F833" s="44"/>
      <c r="G833" s="45"/>
      <c r="H833" s="18">
        <f>SUM(B833:G833)</f>
        <v>0</v>
      </c>
      <c r="I833" s="18"/>
      <c r="J833" s="18"/>
      <c r="K833" s="18"/>
      <c r="L833" s="18"/>
      <c r="M833" s="1"/>
      <c r="N833" s="1"/>
      <c r="O833" s="60">
        <f>O$27</f>
        <v>0</v>
      </c>
    </row>
    <row r="834" spans="1:15" ht="27" thickTop="1">
      <c r="A834" s="19" t="s">
        <v>63</v>
      </c>
      <c r="B834" s="30">
        <f>(B833-B832)*(B833-B832)</f>
        <v>169</v>
      </c>
      <c r="C834" s="30">
        <f t="shared" ref="C834:G834" si="542">(C833-C832)*(C833-C832)</f>
        <v>169</v>
      </c>
      <c r="D834" s="30">
        <f t="shared" si="542"/>
        <v>169</v>
      </c>
      <c r="E834" s="30">
        <f t="shared" si="542"/>
        <v>169</v>
      </c>
      <c r="F834" s="30">
        <f t="shared" si="542"/>
        <v>169</v>
      </c>
      <c r="G834" s="30">
        <f t="shared" si="542"/>
        <v>169</v>
      </c>
      <c r="H834" s="24"/>
      <c r="I834" s="32" t="s">
        <v>74</v>
      </c>
      <c r="J834" s="18"/>
      <c r="K834" s="18"/>
      <c r="L834" s="18"/>
      <c r="M834" s="1"/>
      <c r="N834" s="1"/>
      <c r="O834" s="60">
        <f>O$28</f>
        <v>0</v>
      </c>
    </row>
    <row r="835" spans="1:15" ht="18.75" thickBot="1">
      <c r="A835" s="19" t="s">
        <v>64</v>
      </c>
      <c r="B835" s="25">
        <f>B834/B832</f>
        <v>13</v>
      </c>
      <c r="C835" s="25">
        <f t="shared" ref="C835:G835" si="543">C834/C832</f>
        <v>13</v>
      </c>
      <c r="D835" s="25">
        <f t="shared" si="543"/>
        <v>13</v>
      </c>
      <c r="E835" s="25">
        <f t="shared" si="543"/>
        <v>13</v>
      </c>
      <c r="F835" s="25">
        <f t="shared" si="543"/>
        <v>13</v>
      </c>
      <c r="G835" s="25">
        <f t="shared" si="543"/>
        <v>13</v>
      </c>
      <c r="H835" s="46">
        <f t="shared" ref="H835" si="544">SUM(B835:G835)</f>
        <v>78</v>
      </c>
      <c r="I835" s="31">
        <f>CHIDIST(H835,1)</f>
        <v>1.0304055432977745E-18</v>
      </c>
      <c r="J835" s="18"/>
      <c r="K835" s="18"/>
      <c r="L835" s="18"/>
      <c r="M835" s="1"/>
      <c r="N835" s="1"/>
      <c r="O835" s="60">
        <f>O$29</f>
        <v>0</v>
      </c>
    </row>
    <row r="836" spans="1:15" ht="18">
      <c r="A836" s="53" t="s">
        <v>77</v>
      </c>
      <c r="B836" s="54"/>
      <c r="C836" s="54"/>
      <c r="D836" s="54"/>
      <c r="E836" s="54"/>
      <c r="F836" s="54"/>
      <c r="G836" s="55"/>
      <c r="H836" s="24"/>
      <c r="I836" s="18"/>
      <c r="J836" s="18"/>
      <c r="K836" s="18"/>
      <c r="L836" s="18"/>
      <c r="M836" s="1"/>
      <c r="N836" s="1"/>
      <c r="O836" s="60">
        <f>O$30</f>
        <v>0</v>
      </c>
    </row>
    <row r="837" spans="1:15" ht="18">
      <c r="A837" s="19" t="s">
        <v>72</v>
      </c>
      <c r="B837" s="26" t="s">
        <v>66</v>
      </c>
      <c r="C837" s="26" t="s">
        <v>67</v>
      </c>
      <c r="D837" s="26" t="s">
        <v>68</v>
      </c>
      <c r="E837" s="26" t="s">
        <v>69</v>
      </c>
      <c r="F837" s="26" t="s">
        <v>70</v>
      </c>
      <c r="G837" s="26" t="s">
        <v>71</v>
      </c>
      <c r="H837" s="24"/>
      <c r="I837" s="17"/>
      <c r="J837" s="17"/>
      <c r="K837" s="17"/>
      <c r="L837" s="17"/>
      <c r="M837" s="1"/>
      <c r="N837" s="1"/>
      <c r="O837" s="60">
        <f>O$31</f>
        <v>0</v>
      </c>
    </row>
    <row r="838" spans="1:15" ht="18">
      <c r="A838" s="19" t="s">
        <v>65</v>
      </c>
      <c r="B838" s="25">
        <f>2/74</f>
        <v>2.7027027027027029E-2</v>
      </c>
      <c r="C838" s="25">
        <f t="shared" ref="C838" si="545">2/74</f>
        <v>2.7027027027027029E-2</v>
      </c>
      <c r="D838" s="25">
        <f>4/74</f>
        <v>5.4054054054054057E-2</v>
      </c>
      <c r="E838" s="25">
        <f>6/74</f>
        <v>8.1081081081081086E-2</v>
      </c>
      <c r="F838" s="25">
        <f>14/74</f>
        <v>0.1891891891891892</v>
      </c>
      <c r="G838" s="25">
        <f>46/74</f>
        <v>0.6216216216216216</v>
      </c>
      <c r="H838" s="24">
        <f t="shared" ref="H838:H839" si="546">SUM(B838:G838)</f>
        <v>1</v>
      </c>
      <c r="I838" s="17"/>
      <c r="J838" s="17"/>
      <c r="K838" s="17"/>
      <c r="L838" s="17"/>
      <c r="M838" s="1"/>
      <c r="N838" s="1"/>
      <c r="O838" s="60">
        <f>O$32</f>
        <v>0</v>
      </c>
    </row>
    <row r="839" spans="1:15" ht="18.75" thickBot="1">
      <c r="A839" s="19" t="s">
        <v>73</v>
      </c>
      <c r="B839" s="29">
        <f>IF($M827&lt;1,13,B838*$H840)</f>
        <v>13</v>
      </c>
      <c r="C839" s="29">
        <f t="shared" ref="C839:G839" si="547">IF($M827&lt;1,13,C838*$H840)</f>
        <v>13</v>
      </c>
      <c r="D839" s="29">
        <f t="shared" si="547"/>
        <v>13</v>
      </c>
      <c r="E839" s="29">
        <f t="shared" si="547"/>
        <v>13</v>
      </c>
      <c r="F839" s="29">
        <f t="shared" si="547"/>
        <v>13</v>
      </c>
      <c r="G839" s="29">
        <f t="shared" si="547"/>
        <v>13</v>
      </c>
      <c r="H839" s="24">
        <f t="shared" si="546"/>
        <v>78</v>
      </c>
      <c r="I839" s="17"/>
      <c r="J839" s="17"/>
      <c r="K839" s="17"/>
      <c r="L839" s="17"/>
      <c r="M839" s="1"/>
      <c r="N839" s="1"/>
      <c r="O839" s="60">
        <f>O$33</f>
        <v>0</v>
      </c>
    </row>
    <row r="840" spans="1:15" ht="19.5" thickTop="1" thickBot="1">
      <c r="A840" s="28" t="s">
        <v>60</v>
      </c>
      <c r="B840" s="40">
        <f>B833</f>
        <v>0</v>
      </c>
      <c r="C840" s="41">
        <f t="shared" ref="C840:G840" si="548">C833</f>
        <v>0</v>
      </c>
      <c r="D840" s="41">
        <f t="shared" si="548"/>
        <v>0</v>
      </c>
      <c r="E840" s="41">
        <f t="shared" si="548"/>
        <v>0</v>
      </c>
      <c r="F840" s="41">
        <f t="shared" si="548"/>
        <v>0</v>
      </c>
      <c r="G840" s="42">
        <f t="shared" si="548"/>
        <v>0</v>
      </c>
      <c r="H840" s="18">
        <f>SUM(B840:G840)</f>
        <v>0</v>
      </c>
      <c r="I840" s="17"/>
      <c r="J840" s="17"/>
      <c r="K840" s="17"/>
      <c r="L840" s="17"/>
      <c r="M840" s="1"/>
      <c r="N840" s="1"/>
      <c r="O840" s="60">
        <f>O$34</f>
        <v>0</v>
      </c>
    </row>
    <row r="841" spans="1:15" ht="27" thickTop="1">
      <c r="A841" s="19" t="s">
        <v>63</v>
      </c>
      <c r="B841" s="30">
        <f>(B840-B839)*(B840-B839)</f>
        <v>169</v>
      </c>
      <c r="C841" s="30">
        <f t="shared" ref="C841:G841" si="549">(C840-C839)*(C840-C839)</f>
        <v>169</v>
      </c>
      <c r="D841" s="30">
        <f t="shared" si="549"/>
        <v>169</v>
      </c>
      <c r="E841" s="30">
        <f t="shared" si="549"/>
        <v>169</v>
      </c>
      <c r="F841" s="30">
        <f t="shared" si="549"/>
        <v>169</v>
      </c>
      <c r="G841" s="30">
        <f t="shared" si="549"/>
        <v>169</v>
      </c>
      <c r="H841" s="24"/>
      <c r="I841" s="32" t="s">
        <v>74</v>
      </c>
      <c r="J841" s="17"/>
      <c r="K841" s="17"/>
      <c r="L841" s="17"/>
      <c r="M841" s="1"/>
      <c r="N841" s="1"/>
      <c r="O841" s="60">
        <f>O$35</f>
        <v>0</v>
      </c>
    </row>
    <row r="842" spans="1:15" ht="18.75" thickBot="1">
      <c r="A842" s="19" t="s">
        <v>64</v>
      </c>
      <c r="B842" s="25">
        <f>B841/B839</f>
        <v>13</v>
      </c>
      <c r="C842" s="25">
        <f t="shared" ref="C842:G842" si="550">C841/C839</f>
        <v>13</v>
      </c>
      <c r="D842" s="25">
        <f t="shared" si="550"/>
        <v>13</v>
      </c>
      <c r="E842" s="25">
        <f t="shared" si="550"/>
        <v>13</v>
      </c>
      <c r="F842" s="25">
        <f t="shared" si="550"/>
        <v>13</v>
      </c>
      <c r="G842" s="25">
        <f t="shared" si="550"/>
        <v>13</v>
      </c>
      <c r="H842" s="46">
        <f t="shared" ref="H842" si="551">SUM(B842:G842)</f>
        <v>78</v>
      </c>
      <c r="I842" s="31">
        <f>CHIDIST(H842,1)</f>
        <v>1.0304055432977745E-18</v>
      </c>
      <c r="J842" s="17"/>
      <c r="K842" s="17"/>
      <c r="L842" s="17"/>
      <c r="M842" s="1"/>
      <c r="N842" s="1"/>
      <c r="O842" s="60">
        <f>O$36</f>
        <v>0</v>
      </c>
    </row>
    <row r="843" spans="1:15" ht="18.75" thickBot="1">
      <c r="A843" s="1"/>
      <c r="B843" s="33"/>
      <c r="C843" s="33"/>
      <c r="D843" s="33"/>
      <c r="E843" s="33"/>
      <c r="F843" s="33"/>
      <c r="G843" s="33"/>
      <c r="H843" s="17"/>
      <c r="I843" s="17"/>
      <c r="J843" s="17"/>
      <c r="K843" s="17"/>
      <c r="L843" s="17"/>
      <c r="M843" s="1"/>
      <c r="N843" s="1"/>
      <c r="O843" s="60">
        <f>O$37</f>
        <v>0</v>
      </c>
    </row>
    <row r="844" spans="1:15" ht="18">
      <c r="A844" s="1" t="s">
        <v>75</v>
      </c>
      <c r="B844" s="34">
        <v>0</v>
      </c>
      <c r="C844" s="35">
        <v>0.1</v>
      </c>
      <c r="D844" s="35">
        <v>0.5</v>
      </c>
      <c r="E844" s="35">
        <v>1</v>
      </c>
      <c r="F844" s="35">
        <v>2.5</v>
      </c>
      <c r="G844" s="36">
        <v>5</v>
      </c>
      <c r="H844" s="17"/>
      <c r="I844" s="17"/>
      <c r="J844" s="17"/>
      <c r="K844" s="17"/>
      <c r="L844" s="17"/>
      <c r="M844" s="1"/>
      <c r="N844" s="1"/>
      <c r="O844" s="60">
        <f>O$38</f>
        <v>0</v>
      </c>
    </row>
    <row r="845" spans="1:15" ht="18.75" thickBot="1">
      <c r="A845" s="1" t="s">
        <v>76</v>
      </c>
      <c r="B845" s="37">
        <f>CHIDIST(B844,1)</f>
        <v>1</v>
      </c>
      <c r="C845" s="38">
        <f t="shared" ref="C845:G845" si="552">CHIDIST(C844,1)</f>
        <v>0.75182963429462546</v>
      </c>
      <c r="D845" s="38">
        <f t="shared" si="552"/>
        <v>0.4795001239653619</v>
      </c>
      <c r="E845" s="38">
        <f t="shared" si="552"/>
        <v>0.31731081309762943</v>
      </c>
      <c r="F845" s="38">
        <f t="shared" si="552"/>
        <v>0.11384633491240598</v>
      </c>
      <c r="G845" s="39">
        <f t="shared" si="552"/>
        <v>2.5347320288920873E-2</v>
      </c>
      <c r="H845" s="17"/>
      <c r="I845" s="17"/>
      <c r="J845" s="17"/>
      <c r="K845" s="17"/>
      <c r="L845" s="17"/>
      <c r="M845" s="1"/>
      <c r="N845" s="1"/>
      <c r="O845" s="60">
        <f>O$39</f>
        <v>0</v>
      </c>
    </row>
    <row r="846" spans="1:15" ht="18">
      <c r="A846" s="1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"/>
      <c r="N846" s="1"/>
      <c r="O846" s="60">
        <f>O$40</f>
        <v>0</v>
      </c>
    </row>
    <row r="847" spans="1:15" ht="18">
      <c r="A847" s="47"/>
      <c r="B847" s="48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"/>
      <c r="N847" s="1"/>
      <c r="O847" s="60">
        <f>O$41</f>
        <v>0</v>
      </c>
    </row>
    <row r="848" spans="1:15" ht="18">
      <c r="A848" s="14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"/>
      <c r="N848" s="1"/>
      <c r="O848" s="60">
        <f>O$42</f>
        <v>0</v>
      </c>
    </row>
    <row r="849" spans="1:15" ht="18">
      <c r="A849" s="14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"/>
      <c r="N849" s="1"/>
      <c r="O849" s="60">
        <f>O$43</f>
        <v>0</v>
      </c>
    </row>
    <row r="850" spans="1:15" ht="1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5" ht="19.5" thickBot="1">
      <c r="A851" s="7">
        <f>'Название и список группы'!A34</f>
        <v>33</v>
      </c>
      <c r="B851" s="56">
        <f>'Название и список группы'!B34</f>
        <v>0</v>
      </c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1"/>
      <c r="O851" s="60" t="str">
        <f>O$19</f>
        <v>Заполните только желтые поля!!!</v>
      </c>
    </row>
    <row r="852" spans="1:15" ht="18.75" thickTop="1">
      <c r="A852" s="19" t="s">
        <v>58</v>
      </c>
      <c r="B852" s="20">
        <v>1</v>
      </c>
      <c r="C852" s="20">
        <v>2</v>
      </c>
      <c r="D852" s="21">
        <v>3</v>
      </c>
      <c r="E852" s="21">
        <v>4</v>
      </c>
      <c r="F852" s="21">
        <v>5</v>
      </c>
      <c r="G852" s="21">
        <v>6</v>
      </c>
      <c r="H852" s="21">
        <v>7</v>
      </c>
      <c r="I852" s="21">
        <v>8</v>
      </c>
      <c r="J852" s="21">
        <v>9</v>
      </c>
      <c r="K852" s="21">
        <v>10</v>
      </c>
      <c r="L852" s="24"/>
      <c r="M852" s="58" t="s">
        <v>1</v>
      </c>
      <c r="N852" s="1"/>
      <c r="O852" s="61" t="str">
        <f>O$20</f>
        <v>10 серий по &lt;7 бросков монеты</v>
      </c>
    </row>
    <row r="853" spans="1:15" ht="18.75" thickBot="1">
      <c r="A853" s="19" t="s">
        <v>0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18"/>
      <c r="M853" s="59">
        <f>IF(H859=10,1,10^(-5))</f>
        <v>1.0000000000000001E-5</v>
      </c>
      <c r="N853" s="1"/>
      <c r="O853" s="65" t="str">
        <f>O$21</f>
        <v>Серия завершается, если выпал "орел" или,</v>
      </c>
    </row>
    <row r="854" spans="1:15" ht="18.75" thickTop="1">
      <c r="A854" s="19" t="s">
        <v>57</v>
      </c>
      <c r="B854" s="16">
        <f>IF(B853=0,0,60/B853)</f>
        <v>0</v>
      </c>
      <c r="C854" s="16">
        <f t="shared" ref="C854:K854" si="553">IF(C853=0,0,60/C853)</f>
        <v>0</v>
      </c>
      <c r="D854" s="16">
        <f t="shared" si="553"/>
        <v>0</v>
      </c>
      <c r="E854" s="16">
        <f t="shared" si="553"/>
        <v>0</v>
      </c>
      <c r="F854" s="16">
        <f t="shared" si="553"/>
        <v>0</v>
      </c>
      <c r="G854" s="16">
        <f t="shared" si="553"/>
        <v>0</v>
      </c>
      <c r="H854" s="16">
        <f t="shared" si="553"/>
        <v>0</v>
      </c>
      <c r="I854" s="16">
        <f t="shared" si="553"/>
        <v>0</v>
      </c>
      <c r="J854" s="16">
        <f t="shared" si="553"/>
        <v>0</v>
      </c>
      <c r="K854" s="16">
        <f t="shared" si="553"/>
        <v>0</v>
      </c>
      <c r="L854" s="24"/>
      <c r="M854" s="1"/>
      <c r="N854" s="1"/>
      <c r="O854" s="65" t="str">
        <f>O$22</f>
        <v>если выпали только решки, после 6-го броска.</v>
      </c>
    </row>
    <row r="855" spans="1:15" ht="18">
      <c r="A855" s="49" t="s">
        <v>78</v>
      </c>
      <c r="B855" s="50">
        <f>IF(SUM(B853:L853)&gt;0,1,10^(-5))</f>
        <v>1.0000000000000001E-5</v>
      </c>
      <c r="C855" s="22"/>
      <c r="D855" s="22"/>
      <c r="E855" s="22"/>
      <c r="F855" s="22"/>
      <c r="G855" s="22"/>
      <c r="H855" s="23"/>
      <c r="I855" s="23"/>
      <c r="J855" s="23"/>
      <c r="K855" s="23"/>
      <c r="L855" s="18"/>
      <c r="M855" s="1"/>
      <c r="N855" s="1"/>
      <c r="O855" s="60" t="str">
        <f>O$23</f>
        <v>K - кол-во бросков серии.</v>
      </c>
    </row>
    <row r="856" spans="1:15" ht="18">
      <c r="A856" s="19" t="s">
        <v>59</v>
      </c>
      <c r="B856" s="16">
        <v>10</v>
      </c>
      <c r="C856" s="16">
        <v>12</v>
      </c>
      <c r="D856" s="16">
        <v>15</v>
      </c>
      <c r="E856" s="16">
        <v>20</v>
      </c>
      <c r="F856" s="16">
        <v>30</v>
      </c>
      <c r="G856" s="16">
        <v>60</v>
      </c>
      <c r="H856" s="24"/>
      <c r="I856" s="18"/>
      <c r="J856" s="18"/>
      <c r="K856" s="18"/>
      <c r="L856" s="18"/>
      <c r="M856" s="1"/>
      <c r="N856" s="1"/>
      <c r="O856" s="60" t="str">
        <f>O$24</f>
        <v>X=60/K</v>
      </c>
    </row>
    <row r="857" spans="1:15" ht="18">
      <c r="A857" s="19" t="s">
        <v>62</v>
      </c>
      <c r="B857" s="25">
        <f>1/32</f>
        <v>3.125E-2</v>
      </c>
      <c r="C857" s="25">
        <f>1/32</f>
        <v>3.125E-2</v>
      </c>
      <c r="D857" s="25">
        <f>1/16</f>
        <v>6.25E-2</v>
      </c>
      <c r="E857" s="25">
        <f>1/8</f>
        <v>0.125</v>
      </c>
      <c r="F857" s="25">
        <f>1/4</f>
        <v>0.25</v>
      </c>
      <c r="G857" s="25">
        <f>1/2</f>
        <v>0.5</v>
      </c>
      <c r="H857" s="24">
        <f t="shared" ref="H857" si="554">SUM(B857:G857)</f>
        <v>1</v>
      </c>
      <c r="I857" s="18"/>
      <c r="J857" s="18"/>
      <c r="K857" s="18"/>
      <c r="L857" s="18"/>
      <c r="M857" s="1"/>
      <c r="N857" s="1"/>
      <c r="O857" s="60">
        <f>O$25</f>
        <v>0</v>
      </c>
    </row>
    <row r="858" spans="1:15" ht="18.75" thickBot="1">
      <c r="A858" s="19" t="s">
        <v>61</v>
      </c>
      <c r="B858" s="29">
        <f>IF($M853&lt;1,13,B857*$H859)</f>
        <v>13</v>
      </c>
      <c r="C858" s="29">
        <f t="shared" ref="C858:G858" si="555">IF($M853&lt;1,13,C857*$H859)</f>
        <v>13</v>
      </c>
      <c r="D858" s="29">
        <f t="shared" si="555"/>
        <v>13</v>
      </c>
      <c r="E858" s="29">
        <f t="shared" si="555"/>
        <v>13</v>
      </c>
      <c r="F858" s="29">
        <f t="shared" si="555"/>
        <v>13</v>
      </c>
      <c r="G858" s="29">
        <f t="shared" si="555"/>
        <v>13</v>
      </c>
      <c r="H858" s="24">
        <f>SUM(B858:G858)</f>
        <v>78</v>
      </c>
      <c r="I858" s="18"/>
      <c r="J858" s="18"/>
      <c r="K858" s="18"/>
      <c r="L858" s="18"/>
      <c r="M858" s="1"/>
      <c r="N858" s="1"/>
      <c r="O858" s="60">
        <f>O$26</f>
        <v>0</v>
      </c>
    </row>
    <row r="859" spans="1:15" ht="19.5" thickTop="1" thickBot="1">
      <c r="A859" s="28" t="s">
        <v>60</v>
      </c>
      <c r="B859" s="43"/>
      <c r="C859" s="44"/>
      <c r="D859" s="44"/>
      <c r="E859" s="44"/>
      <c r="F859" s="44"/>
      <c r="G859" s="45"/>
      <c r="H859" s="18">
        <f>SUM(B859:G859)</f>
        <v>0</v>
      </c>
      <c r="I859" s="18"/>
      <c r="J859" s="18"/>
      <c r="K859" s="18"/>
      <c r="L859" s="18"/>
      <c r="M859" s="1"/>
      <c r="N859" s="1"/>
      <c r="O859" s="60">
        <f>O$27</f>
        <v>0</v>
      </c>
    </row>
    <row r="860" spans="1:15" ht="27" thickTop="1">
      <c r="A860" s="19" t="s">
        <v>63</v>
      </c>
      <c r="B860" s="30">
        <f>(B859-B858)*(B859-B858)</f>
        <v>169</v>
      </c>
      <c r="C860" s="30">
        <f t="shared" ref="C860:G860" si="556">(C859-C858)*(C859-C858)</f>
        <v>169</v>
      </c>
      <c r="D860" s="30">
        <f t="shared" si="556"/>
        <v>169</v>
      </c>
      <c r="E860" s="30">
        <f t="shared" si="556"/>
        <v>169</v>
      </c>
      <c r="F860" s="30">
        <f t="shared" si="556"/>
        <v>169</v>
      </c>
      <c r="G860" s="30">
        <f t="shared" si="556"/>
        <v>169</v>
      </c>
      <c r="H860" s="24"/>
      <c r="I860" s="32" t="s">
        <v>74</v>
      </c>
      <c r="J860" s="18"/>
      <c r="K860" s="18"/>
      <c r="L860" s="18"/>
      <c r="M860" s="1"/>
      <c r="N860" s="1"/>
      <c r="O860" s="60">
        <f>O$28</f>
        <v>0</v>
      </c>
    </row>
    <row r="861" spans="1:15" ht="18.75" thickBot="1">
      <c r="A861" s="19" t="s">
        <v>64</v>
      </c>
      <c r="B861" s="25">
        <f>B860/B858</f>
        <v>13</v>
      </c>
      <c r="C861" s="25">
        <f t="shared" ref="C861:G861" si="557">C860/C858</f>
        <v>13</v>
      </c>
      <c r="D861" s="25">
        <f t="shared" si="557"/>
        <v>13</v>
      </c>
      <c r="E861" s="25">
        <f t="shared" si="557"/>
        <v>13</v>
      </c>
      <c r="F861" s="25">
        <f t="shared" si="557"/>
        <v>13</v>
      </c>
      <c r="G861" s="25">
        <f t="shared" si="557"/>
        <v>13</v>
      </c>
      <c r="H861" s="46">
        <f t="shared" ref="H861" si="558">SUM(B861:G861)</f>
        <v>78</v>
      </c>
      <c r="I861" s="31">
        <f>CHIDIST(H861,1)</f>
        <v>1.0304055432977745E-18</v>
      </c>
      <c r="J861" s="18"/>
      <c r="K861" s="18"/>
      <c r="L861" s="18"/>
      <c r="M861" s="1"/>
      <c r="N861" s="1"/>
      <c r="O861" s="60">
        <f>O$29</f>
        <v>0</v>
      </c>
    </row>
    <row r="862" spans="1:15" ht="18">
      <c r="A862" s="53" t="s">
        <v>77</v>
      </c>
      <c r="B862" s="54"/>
      <c r="C862" s="54"/>
      <c r="D862" s="54"/>
      <c r="E862" s="54"/>
      <c r="F862" s="54"/>
      <c r="G862" s="55"/>
      <c r="H862" s="24"/>
      <c r="I862" s="18"/>
      <c r="J862" s="18"/>
      <c r="K862" s="18"/>
      <c r="L862" s="18"/>
      <c r="M862" s="1"/>
      <c r="N862" s="1"/>
      <c r="O862" s="60">
        <f>O$30</f>
        <v>0</v>
      </c>
    </row>
    <row r="863" spans="1:15" ht="18">
      <c r="A863" s="19" t="s">
        <v>72</v>
      </c>
      <c r="B863" s="26" t="s">
        <v>66</v>
      </c>
      <c r="C863" s="26" t="s">
        <v>67</v>
      </c>
      <c r="D863" s="26" t="s">
        <v>68</v>
      </c>
      <c r="E863" s="26" t="s">
        <v>69</v>
      </c>
      <c r="F863" s="26" t="s">
        <v>70</v>
      </c>
      <c r="G863" s="26" t="s">
        <v>71</v>
      </c>
      <c r="H863" s="24"/>
      <c r="I863" s="17"/>
      <c r="J863" s="17"/>
      <c r="K863" s="17"/>
      <c r="L863" s="17"/>
      <c r="M863" s="1"/>
      <c r="N863" s="1"/>
      <c r="O863" s="60">
        <f>O$31</f>
        <v>0</v>
      </c>
    </row>
    <row r="864" spans="1:15" ht="18">
      <c r="A864" s="19" t="s">
        <v>65</v>
      </c>
      <c r="B864" s="25">
        <f>2/74</f>
        <v>2.7027027027027029E-2</v>
      </c>
      <c r="C864" s="25">
        <f t="shared" ref="C864" si="559">2/74</f>
        <v>2.7027027027027029E-2</v>
      </c>
      <c r="D864" s="25">
        <f>4/74</f>
        <v>5.4054054054054057E-2</v>
      </c>
      <c r="E864" s="25">
        <f>6/74</f>
        <v>8.1081081081081086E-2</v>
      </c>
      <c r="F864" s="25">
        <f>14/74</f>
        <v>0.1891891891891892</v>
      </c>
      <c r="G864" s="25">
        <f>46/74</f>
        <v>0.6216216216216216</v>
      </c>
      <c r="H864" s="24">
        <f t="shared" ref="H864:H865" si="560">SUM(B864:G864)</f>
        <v>1</v>
      </c>
      <c r="I864" s="17"/>
      <c r="J864" s="17"/>
      <c r="K864" s="17"/>
      <c r="L864" s="17"/>
      <c r="M864" s="1"/>
      <c r="N864" s="1"/>
      <c r="O864" s="60">
        <f>O$32</f>
        <v>0</v>
      </c>
    </row>
    <row r="865" spans="1:15" ht="18.75" thickBot="1">
      <c r="A865" s="19" t="s">
        <v>73</v>
      </c>
      <c r="B865" s="29">
        <f>IF($M853&lt;1,13,B864*$H866)</f>
        <v>13</v>
      </c>
      <c r="C865" s="29">
        <f t="shared" ref="C865:G865" si="561">IF($M853&lt;1,13,C864*$H866)</f>
        <v>13</v>
      </c>
      <c r="D865" s="29">
        <f t="shared" si="561"/>
        <v>13</v>
      </c>
      <c r="E865" s="29">
        <f t="shared" si="561"/>
        <v>13</v>
      </c>
      <c r="F865" s="29">
        <f t="shared" si="561"/>
        <v>13</v>
      </c>
      <c r="G865" s="29">
        <f t="shared" si="561"/>
        <v>13</v>
      </c>
      <c r="H865" s="24">
        <f t="shared" si="560"/>
        <v>78</v>
      </c>
      <c r="I865" s="17"/>
      <c r="J865" s="17"/>
      <c r="K865" s="17"/>
      <c r="L865" s="17"/>
      <c r="M865" s="1"/>
      <c r="N865" s="1"/>
      <c r="O865" s="60">
        <f>O$33</f>
        <v>0</v>
      </c>
    </row>
    <row r="866" spans="1:15" ht="19.5" thickTop="1" thickBot="1">
      <c r="A866" s="28" t="s">
        <v>60</v>
      </c>
      <c r="B866" s="40">
        <f>B859</f>
        <v>0</v>
      </c>
      <c r="C866" s="41">
        <f t="shared" ref="C866:G866" si="562">C859</f>
        <v>0</v>
      </c>
      <c r="D866" s="41">
        <f t="shared" si="562"/>
        <v>0</v>
      </c>
      <c r="E866" s="41">
        <f t="shared" si="562"/>
        <v>0</v>
      </c>
      <c r="F866" s="41">
        <f t="shared" si="562"/>
        <v>0</v>
      </c>
      <c r="G866" s="42">
        <f t="shared" si="562"/>
        <v>0</v>
      </c>
      <c r="H866" s="18">
        <f>SUM(B866:G866)</f>
        <v>0</v>
      </c>
      <c r="I866" s="17"/>
      <c r="J866" s="17"/>
      <c r="K866" s="17"/>
      <c r="L866" s="17"/>
      <c r="M866" s="1"/>
      <c r="N866" s="1"/>
      <c r="O866" s="60">
        <f>O$34</f>
        <v>0</v>
      </c>
    </row>
    <row r="867" spans="1:15" ht="27" thickTop="1">
      <c r="A867" s="19" t="s">
        <v>63</v>
      </c>
      <c r="B867" s="30">
        <f>(B866-B865)*(B866-B865)</f>
        <v>169</v>
      </c>
      <c r="C867" s="30">
        <f t="shared" ref="C867:G867" si="563">(C866-C865)*(C866-C865)</f>
        <v>169</v>
      </c>
      <c r="D867" s="30">
        <f t="shared" si="563"/>
        <v>169</v>
      </c>
      <c r="E867" s="30">
        <f t="shared" si="563"/>
        <v>169</v>
      </c>
      <c r="F867" s="30">
        <f t="shared" si="563"/>
        <v>169</v>
      </c>
      <c r="G867" s="30">
        <f t="shared" si="563"/>
        <v>169</v>
      </c>
      <c r="H867" s="24"/>
      <c r="I867" s="32" t="s">
        <v>74</v>
      </c>
      <c r="J867" s="17"/>
      <c r="K867" s="17"/>
      <c r="L867" s="17"/>
      <c r="M867" s="1"/>
      <c r="N867" s="1"/>
      <c r="O867" s="60">
        <f>O$35</f>
        <v>0</v>
      </c>
    </row>
    <row r="868" spans="1:15" ht="18.75" thickBot="1">
      <c r="A868" s="19" t="s">
        <v>64</v>
      </c>
      <c r="B868" s="25">
        <f>B867/B865</f>
        <v>13</v>
      </c>
      <c r="C868" s="25">
        <f t="shared" ref="C868:G868" si="564">C867/C865</f>
        <v>13</v>
      </c>
      <c r="D868" s="25">
        <f t="shared" si="564"/>
        <v>13</v>
      </c>
      <c r="E868" s="25">
        <f t="shared" si="564"/>
        <v>13</v>
      </c>
      <c r="F868" s="25">
        <f t="shared" si="564"/>
        <v>13</v>
      </c>
      <c r="G868" s="25">
        <f t="shared" si="564"/>
        <v>13</v>
      </c>
      <c r="H868" s="46">
        <f t="shared" ref="H868" si="565">SUM(B868:G868)</f>
        <v>78</v>
      </c>
      <c r="I868" s="31">
        <f>CHIDIST(H868,1)</f>
        <v>1.0304055432977745E-18</v>
      </c>
      <c r="J868" s="17"/>
      <c r="K868" s="17"/>
      <c r="L868" s="17"/>
      <c r="M868" s="1"/>
      <c r="N868" s="1"/>
      <c r="O868" s="60">
        <f>O$36</f>
        <v>0</v>
      </c>
    </row>
    <row r="869" spans="1:15" ht="18.75" thickBot="1">
      <c r="A869" s="1"/>
      <c r="B869" s="33"/>
      <c r="C869" s="33"/>
      <c r="D869" s="33"/>
      <c r="E869" s="33"/>
      <c r="F869" s="33"/>
      <c r="G869" s="33"/>
      <c r="H869" s="17"/>
      <c r="I869" s="17"/>
      <c r="J869" s="17"/>
      <c r="K869" s="17"/>
      <c r="L869" s="17"/>
      <c r="M869" s="1"/>
      <c r="N869" s="1"/>
      <c r="O869" s="60">
        <f>O$37</f>
        <v>0</v>
      </c>
    </row>
    <row r="870" spans="1:15" ht="18">
      <c r="A870" s="1" t="s">
        <v>75</v>
      </c>
      <c r="B870" s="34">
        <v>0</v>
      </c>
      <c r="C870" s="35">
        <v>0.1</v>
      </c>
      <c r="D870" s="35">
        <v>0.5</v>
      </c>
      <c r="E870" s="35">
        <v>1</v>
      </c>
      <c r="F870" s="35">
        <v>2.5</v>
      </c>
      <c r="G870" s="36">
        <v>5</v>
      </c>
      <c r="H870" s="17"/>
      <c r="I870" s="17"/>
      <c r="J870" s="17"/>
      <c r="K870" s="17"/>
      <c r="L870" s="17"/>
      <c r="M870" s="1"/>
      <c r="N870" s="1"/>
      <c r="O870" s="60">
        <f>O$38</f>
        <v>0</v>
      </c>
    </row>
    <row r="871" spans="1:15" ht="18.75" thickBot="1">
      <c r="A871" s="1" t="s">
        <v>76</v>
      </c>
      <c r="B871" s="37">
        <f>CHIDIST(B870,1)</f>
        <v>1</v>
      </c>
      <c r="C871" s="38">
        <f t="shared" ref="C871:G871" si="566">CHIDIST(C870,1)</f>
        <v>0.75182963429462546</v>
      </c>
      <c r="D871" s="38">
        <f t="shared" si="566"/>
        <v>0.4795001239653619</v>
      </c>
      <c r="E871" s="38">
        <f t="shared" si="566"/>
        <v>0.31731081309762943</v>
      </c>
      <c r="F871" s="38">
        <f t="shared" si="566"/>
        <v>0.11384633491240598</v>
      </c>
      <c r="G871" s="39">
        <f t="shared" si="566"/>
        <v>2.5347320288920873E-2</v>
      </c>
      <c r="H871" s="17"/>
      <c r="I871" s="17"/>
      <c r="J871" s="17"/>
      <c r="K871" s="17"/>
      <c r="L871" s="17"/>
      <c r="M871" s="1"/>
      <c r="N871" s="1"/>
      <c r="O871" s="60">
        <f>O$39</f>
        <v>0</v>
      </c>
    </row>
    <row r="872" spans="1:15" ht="18">
      <c r="A872" s="1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"/>
      <c r="N872" s="1"/>
      <c r="O872" s="60">
        <f>O$40</f>
        <v>0</v>
      </c>
    </row>
    <row r="873" spans="1:15" ht="18">
      <c r="A873" s="47"/>
      <c r="B873" s="48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"/>
      <c r="N873" s="1"/>
      <c r="O873" s="60">
        <f>O$41</f>
        <v>0</v>
      </c>
    </row>
    <row r="874" spans="1:15" ht="18">
      <c r="A874" s="14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"/>
      <c r="N874" s="1"/>
      <c r="O874" s="60">
        <f>O$42</f>
        <v>0</v>
      </c>
    </row>
    <row r="875" spans="1:15" ht="18">
      <c r="A875" s="14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"/>
      <c r="N875" s="1"/>
      <c r="O875" s="60">
        <f>O$43</f>
        <v>0</v>
      </c>
    </row>
    <row r="876" spans="1:15" ht="1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5" ht="19.5" thickBot="1">
      <c r="A877" s="7">
        <f>'Название и список группы'!A35</f>
        <v>34</v>
      </c>
      <c r="B877" s="56">
        <f>'Название и список группы'!B35</f>
        <v>0</v>
      </c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1"/>
      <c r="O877" s="60" t="str">
        <f>O$19</f>
        <v>Заполните только желтые поля!!!</v>
      </c>
    </row>
    <row r="878" spans="1:15" ht="18.75" thickTop="1">
      <c r="A878" s="19" t="s">
        <v>58</v>
      </c>
      <c r="B878" s="20">
        <v>1</v>
      </c>
      <c r="C878" s="20">
        <v>2</v>
      </c>
      <c r="D878" s="21">
        <v>3</v>
      </c>
      <c r="E878" s="21">
        <v>4</v>
      </c>
      <c r="F878" s="21">
        <v>5</v>
      </c>
      <c r="G878" s="21">
        <v>6</v>
      </c>
      <c r="H878" s="21">
        <v>7</v>
      </c>
      <c r="I878" s="21">
        <v>8</v>
      </c>
      <c r="J878" s="21">
        <v>9</v>
      </c>
      <c r="K878" s="21">
        <v>10</v>
      </c>
      <c r="L878" s="24"/>
      <c r="M878" s="58" t="s">
        <v>1</v>
      </c>
      <c r="N878" s="1"/>
      <c r="O878" s="61" t="str">
        <f>O$20</f>
        <v>10 серий по &lt;7 бросков монеты</v>
      </c>
    </row>
    <row r="879" spans="1:15" ht="18.75" thickBot="1">
      <c r="A879" s="19" t="s">
        <v>0</v>
      </c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18"/>
      <c r="M879" s="59">
        <f>IF(H885=10,1,10^(-5))</f>
        <v>1.0000000000000001E-5</v>
      </c>
      <c r="N879" s="1"/>
      <c r="O879" s="65" t="str">
        <f>O$21</f>
        <v>Серия завершается, если выпал "орел" или,</v>
      </c>
    </row>
    <row r="880" spans="1:15" ht="18.75" thickTop="1">
      <c r="A880" s="19" t="s">
        <v>57</v>
      </c>
      <c r="B880" s="16">
        <f>IF(B879=0,0,60/B879)</f>
        <v>0</v>
      </c>
      <c r="C880" s="16">
        <f t="shared" ref="C880:K880" si="567">IF(C879=0,0,60/C879)</f>
        <v>0</v>
      </c>
      <c r="D880" s="16">
        <f t="shared" si="567"/>
        <v>0</v>
      </c>
      <c r="E880" s="16">
        <f t="shared" si="567"/>
        <v>0</v>
      </c>
      <c r="F880" s="16">
        <f t="shared" si="567"/>
        <v>0</v>
      </c>
      <c r="G880" s="16">
        <f t="shared" si="567"/>
        <v>0</v>
      </c>
      <c r="H880" s="16">
        <f t="shared" si="567"/>
        <v>0</v>
      </c>
      <c r="I880" s="16">
        <f t="shared" si="567"/>
        <v>0</v>
      </c>
      <c r="J880" s="16">
        <f t="shared" si="567"/>
        <v>0</v>
      </c>
      <c r="K880" s="16">
        <f t="shared" si="567"/>
        <v>0</v>
      </c>
      <c r="L880" s="24"/>
      <c r="M880" s="1"/>
      <c r="N880" s="1"/>
      <c r="O880" s="65" t="str">
        <f>O$22</f>
        <v>если выпали только решки, после 6-го броска.</v>
      </c>
    </row>
    <row r="881" spans="1:15" ht="18">
      <c r="A881" s="49" t="s">
        <v>78</v>
      </c>
      <c r="B881" s="50">
        <f>IF(SUM(B879:L879)&gt;0,1,10^(-5))</f>
        <v>1.0000000000000001E-5</v>
      </c>
      <c r="C881" s="22"/>
      <c r="D881" s="22"/>
      <c r="E881" s="22"/>
      <c r="F881" s="22"/>
      <c r="G881" s="22"/>
      <c r="H881" s="23"/>
      <c r="I881" s="23"/>
      <c r="J881" s="23"/>
      <c r="K881" s="23"/>
      <c r="L881" s="18"/>
      <c r="M881" s="1"/>
      <c r="N881" s="1"/>
      <c r="O881" s="60" t="str">
        <f>O$23</f>
        <v>K - кол-во бросков серии.</v>
      </c>
    </row>
    <row r="882" spans="1:15" ht="18">
      <c r="A882" s="19" t="s">
        <v>59</v>
      </c>
      <c r="B882" s="16">
        <v>10</v>
      </c>
      <c r="C882" s="16">
        <v>12</v>
      </c>
      <c r="D882" s="16">
        <v>15</v>
      </c>
      <c r="E882" s="16">
        <v>20</v>
      </c>
      <c r="F882" s="16">
        <v>30</v>
      </c>
      <c r="G882" s="16">
        <v>60</v>
      </c>
      <c r="H882" s="24"/>
      <c r="I882" s="18"/>
      <c r="J882" s="18"/>
      <c r="K882" s="18"/>
      <c r="L882" s="18"/>
      <c r="M882" s="1"/>
      <c r="N882" s="1"/>
      <c r="O882" s="60" t="str">
        <f>O$24</f>
        <v>X=60/K</v>
      </c>
    </row>
    <row r="883" spans="1:15" ht="18">
      <c r="A883" s="19" t="s">
        <v>62</v>
      </c>
      <c r="B883" s="25">
        <f>1/32</f>
        <v>3.125E-2</v>
      </c>
      <c r="C883" s="25">
        <f>1/32</f>
        <v>3.125E-2</v>
      </c>
      <c r="D883" s="25">
        <f>1/16</f>
        <v>6.25E-2</v>
      </c>
      <c r="E883" s="25">
        <f>1/8</f>
        <v>0.125</v>
      </c>
      <c r="F883" s="25">
        <f>1/4</f>
        <v>0.25</v>
      </c>
      <c r="G883" s="25">
        <f>1/2</f>
        <v>0.5</v>
      </c>
      <c r="H883" s="24">
        <f t="shared" ref="H883" si="568">SUM(B883:G883)</f>
        <v>1</v>
      </c>
      <c r="I883" s="18"/>
      <c r="J883" s="18"/>
      <c r="K883" s="18"/>
      <c r="L883" s="18"/>
      <c r="M883" s="1"/>
      <c r="N883" s="1"/>
      <c r="O883" s="60">
        <f>O$25</f>
        <v>0</v>
      </c>
    </row>
    <row r="884" spans="1:15" ht="18.75" thickBot="1">
      <c r="A884" s="19" t="s">
        <v>61</v>
      </c>
      <c r="B884" s="29">
        <f>IF($M879&lt;1,13,B883*$H885)</f>
        <v>13</v>
      </c>
      <c r="C884" s="29">
        <f t="shared" ref="C884:G884" si="569">IF($M879&lt;1,13,C883*$H885)</f>
        <v>13</v>
      </c>
      <c r="D884" s="29">
        <f t="shared" si="569"/>
        <v>13</v>
      </c>
      <c r="E884" s="29">
        <f t="shared" si="569"/>
        <v>13</v>
      </c>
      <c r="F884" s="29">
        <f t="shared" si="569"/>
        <v>13</v>
      </c>
      <c r="G884" s="29">
        <f t="shared" si="569"/>
        <v>13</v>
      </c>
      <c r="H884" s="24">
        <f>SUM(B884:G884)</f>
        <v>78</v>
      </c>
      <c r="I884" s="18"/>
      <c r="J884" s="18"/>
      <c r="K884" s="18"/>
      <c r="L884" s="18"/>
      <c r="M884" s="1"/>
      <c r="N884" s="1"/>
      <c r="O884" s="60">
        <f>O$26</f>
        <v>0</v>
      </c>
    </row>
    <row r="885" spans="1:15" ht="19.5" thickTop="1" thickBot="1">
      <c r="A885" s="28" t="s">
        <v>60</v>
      </c>
      <c r="B885" s="43"/>
      <c r="C885" s="44"/>
      <c r="D885" s="44"/>
      <c r="E885" s="44"/>
      <c r="F885" s="44"/>
      <c r="G885" s="45"/>
      <c r="H885" s="18">
        <f>SUM(B885:G885)</f>
        <v>0</v>
      </c>
      <c r="I885" s="18"/>
      <c r="J885" s="18"/>
      <c r="K885" s="18"/>
      <c r="L885" s="18"/>
      <c r="M885" s="1"/>
      <c r="N885" s="1"/>
      <c r="O885" s="60">
        <f>O$27</f>
        <v>0</v>
      </c>
    </row>
    <row r="886" spans="1:15" ht="27" thickTop="1">
      <c r="A886" s="19" t="s">
        <v>63</v>
      </c>
      <c r="B886" s="30">
        <f>(B885-B884)*(B885-B884)</f>
        <v>169</v>
      </c>
      <c r="C886" s="30">
        <f t="shared" ref="C886:G886" si="570">(C885-C884)*(C885-C884)</f>
        <v>169</v>
      </c>
      <c r="D886" s="30">
        <f t="shared" si="570"/>
        <v>169</v>
      </c>
      <c r="E886" s="30">
        <f t="shared" si="570"/>
        <v>169</v>
      </c>
      <c r="F886" s="30">
        <f t="shared" si="570"/>
        <v>169</v>
      </c>
      <c r="G886" s="30">
        <f t="shared" si="570"/>
        <v>169</v>
      </c>
      <c r="H886" s="24"/>
      <c r="I886" s="32" t="s">
        <v>74</v>
      </c>
      <c r="J886" s="18"/>
      <c r="K886" s="18"/>
      <c r="L886" s="18"/>
      <c r="M886" s="1"/>
      <c r="N886" s="1"/>
      <c r="O886" s="60">
        <f>O$28</f>
        <v>0</v>
      </c>
    </row>
    <row r="887" spans="1:15" ht="18.75" thickBot="1">
      <c r="A887" s="19" t="s">
        <v>64</v>
      </c>
      <c r="B887" s="25">
        <f>B886/B884</f>
        <v>13</v>
      </c>
      <c r="C887" s="25">
        <f t="shared" ref="C887:G887" si="571">C886/C884</f>
        <v>13</v>
      </c>
      <c r="D887" s="25">
        <f t="shared" si="571"/>
        <v>13</v>
      </c>
      <c r="E887" s="25">
        <f t="shared" si="571"/>
        <v>13</v>
      </c>
      <c r="F887" s="25">
        <f t="shared" si="571"/>
        <v>13</v>
      </c>
      <c r="G887" s="25">
        <f t="shared" si="571"/>
        <v>13</v>
      </c>
      <c r="H887" s="46">
        <f t="shared" ref="H887" si="572">SUM(B887:G887)</f>
        <v>78</v>
      </c>
      <c r="I887" s="31">
        <f>CHIDIST(H887,1)</f>
        <v>1.0304055432977745E-18</v>
      </c>
      <c r="J887" s="18"/>
      <c r="K887" s="18"/>
      <c r="L887" s="18"/>
      <c r="M887" s="1"/>
      <c r="N887" s="1"/>
      <c r="O887" s="60">
        <f>O$29</f>
        <v>0</v>
      </c>
    </row>
    <row r="888" spans="1:15" ht="18">
      <c r="A888" s="53" t="s">
        <v>77</v>
      </c>
      <c r="B888" s="54"/>
      <c r="C888" s="54"/>
      <c r="D888" s="54"/>
      <c r="E888" s="54"/>
      <c r="F888" s="54"/>
      <c r="G888" s="55"/>
      <c r="H888" s="24"/>
      <c r="I888" s="18"/>
      <c r="J888" s="18"/>
      <c r="K888" s="18"/>
      <c r="L888" s="18"/>
      <c r="M888" s="1"/>
      <c r="N888" s="1"/>
      <c r="O888" s="60">
        <f>O$30</f>
        <v>0</v>
      </c>
    </row>
    <row r="889" spans="1:15" ht="18">
      <c r="A889" s="19" t="s">
        <v>72</v>
      </c>
      <c r="B889" s="26" t="s">
        <v>66</v>
      </c>
      <c r="C889" s="26" t="s">
        <v>67</v>
      </c>
      <c r="D889" s="26" t="s">
        <v>68</v>
      </c>
      <c r="E889" s="26" t="s">
        <v>69</v>
      </c>
      <c r="F889" s="26" t="s">
        <v>70</v>
      </c>
      <c r="G889" s="26" t="s">
        <v>71</v>
      </c>
      <c r="H889" s="24"/>
      <c r="I889" s="17"/>
      <c r="J889" s="17"/>
      <c r="K889" s="17"/>
      <c r="L889" s="17"/>
      <c r="M889" s="1"/>
      <c r="N889" s="1"/>
      <c r="O889" s="60">
        <f>O$31</f>
        <v>0</v>
      </c>
    </row>
    <row r="890" spans="1:15" ht="18">
      <c r="A890" s="19" t="s">
        <v>65</v>
      </c>
      <c r="B890" s="25">
        <f>2/74</f>
        <v>2.7027027027027029E-2</v>
      </c>
      <c r="C890" s="25">
        <f t="shared" ref="C890" si="573">2/74</f>
        <v>2.7027027027027029E-2</v>
      </c>
      <c r="D890" s="25">
        <f>4/74</f>
        <v>5.4054054054054057E-2</v>
      </c>
      <c r="E890" s="25">
        <f>6/74</f>
        <v>8.1081081081081086E-2</v>
      </c>
      <c r="F890" s="25">
        <f>14/74</f>
        <v>0.1891891891891892</v>
      </c>
      <c r="G890" s="25">
        <f>46/74</f>
        <v>0.6216216216216216</v>
      </c>
      <c r="H890" s="24">
        <f t="shared" ref="H890:H891" si="574">SUM(B890:G890)</f>
        <v>1</v>
      </c>
      <c r="I890" s="17"/>
      <c r="J890" s="17"/>
      <c r="K890" s="17"/>
      <c r="L890" s="17"/>
      <c r="M890" s="1"/>
      <c r="N890" s="1"/>
      <c r="O890" s="60">
        <f>O$32</f>
        <v>0</v>
      </c>
    </row>
    <row r="891" spans="1:15" ht="18.75" thickBot="1">
      <c r="A891" s="19" t="s">
        <v>73</v>
      </c>
      <c r="B891" s="29">
        <f>IF($M879&lt;1,13,B890*$H892)</f>
        <v>13</v>
      </c>
      <c r="C891" s="29">
        <f t="shared" ref="C891:G891" si="575">IF($M879&lt;1,13,C890*$H892)</f>
        <v>13</v>
      </c>
      <c r="D891" s="29">
        <f t="shared" si="575"/>
        <v>13</v>
      </c>
      <c r="E891" s="29">
        <f t="shared" si="575"/>
        <v>13</v>
      </c>
      <c r="F891" s="29">
        <f t="shared" si="575"/>
        <v>13</v>
      </c>
      <c r="G891" s="29">
        <f t="shared" si="575"/>
        <v>13</v>
      </c>
      <c r="H891" s="24">
        <f t="shared" si="574"/>
        <v>78</v>
      </c>
      <c r="I891" s="17"/>
      <c r="J891" s="17"/>
      <c r="K891" s="17"/>
      <c r="L891" s="17"/>
      <c r="M891" s="1"/>
      <c r="N891" s="1"/>
      <c r="O891" s="60">
        <f>O$33</f>
        <v>0</v>
      </c>
    </row>
    <row r="892" spans="1:15" ht="19.5" thickTop="1" thickBot="1">
      <c r="A892" s="28" t="s">
        <v>60</v>
      </c>
      <c r="B892" s="40">
        <f>B885</f>
        <v>0</v>
      </c>
      <c r="C892" s="41">
        <f t="shared" ref="C892:G892" si="576">C885</f>
        <v>0</v>
      </c>
      <c r="D892" s="41">
        <f t="shared" si="576"/>
        <v>0</v>
      </c>
      <c r="E892" s="41">
        <f t="shared" si="576"/>
        <v>0</v>
      </c>
      <c r="F892" s="41">
        <f t="shared" si="576"/>
        <v>0</v>
      </c>
      <c r="G892" s="42">
        <f t="shared" si="576"/>
        <v>0</v>
      </c>
      <c r="H892" s="18">
        <f>SUM(B892:G892)</f>
        <v>0</v>
      </c>
      <c r="I892" s="17"/>
      <c r="J892" s="17"/>
      <c r="K892" s="17"/>
      <c r="L892" s="17"/>
      <c r="M892" s="1"/>
      <c r="N892" s="1"/>
      <c r="O892" s="60">
        <f>O$34</f>
        <v>0</v>
      </c>
    </row>
    <row r="893" spans="1:15" ht="27" thickTop="1">
      <c r="A893" s="19" t="s">
        <v>63</v>
      </c>
      <c r="B893" s="30">
        <f>(B892-B891)*(B892-B891)</f>
        <v>169</v>
      </c>
      <c r="C893" s="30">
        <f t="shared" ref="C893:G893" si="577">(C892-C891)*(C892-C891)</f>
        <v>169</v>
      </c>
      <c r="D893" s="30">
        <f t="shared" si="577"/>
        <v>169</v>
      </c>
      <c r="E893" s="30">
        <f t="shared" si="577"/>
        <v>169</v>
      </c>
      <c r="F893" s="30">
        <f t="shared" si="577"/>
        <v>169</v>
      </c>
      <c r="G893" s="30">
        <f t="shared" si="577"/>
        <v>169</v>
      </c>
      <c r="H893" s="24"/>
      <c r="I893" s="32" t="s">
        <v>74</v>
      </c>
      <c r="J893" s="17"/>
      <c r="K893" s="17"/>
      <c r="L893" s="17"/>
      <c r="M893" s="1"/>
      <c r="N893" s="1"/>
      <c r="O893" s="60">
        <f>O$35</f>
        <v>0</v>
      </c>
    </row>
    <row r="894" spans="1:15" ht="18.75" thickBot="1">
      <c r="A894" s="19" t="s">
        <v>64</v>
      </c>
      <c r="B894" s="25">
        <f>B893/B891</f>
        <v>13</v>
      </c>
      <c r="C894" s="25">
        <f t="shared" ref="C894:G894" si="578">C893/C891</f>
        <v>13</v>
      </c>
      <c r="D894" s="25">
        <f t="shared" si="578"/>
        <v>13</v>
      </c>
      <c r="E894" s="25">
        <f t="shared" si="578"/>
        <v>13</v>
      </c>
      <c r="F894" s="25">
        <f t="shared" si="578"/>
        <v>13</v>
      </c>
      <c r="G894" s="25">
        <f t="shared" si="578"/>
        <v>13</v>
      </c>
      <c r="H894" s="46">
        <f t="shared" ref="H894" si="579">SUM(B894:G894)</f>
        <v>78</v>
      </c>
      <c r="I894" s="31">
        <f>CHIDIST(H894,1)</f>
        <v>1.0304055432977745E-18</v>
      </c>
      <c r="J894" s="17"/>
      <c r="K894" s="17"/>
      <c r="L894" s="17"/>
      <c r="M894" s="1"/>
      <c r="N894" s="1"/>
      <c r="O894" s="60">
        <f>O$36</f>
        <v>0</v>
      </c>
    </row>
    <row r="895" spans="1:15" ht="18.75" thickBot="1">
      <c r="A895" s="1"/>
      <c r="B895" s="33"/>
      <c r="C895" s="33"/>
      <c r="D895" s="33"/>
      <c r="E895" s="33"/>
      <c r="F895" s="33"/>
      <c r="G895" s="33"/>
      <c r="H895" s="17"/>
      <c r="I895" s="17"/>
      <c r="J895" s="17"/>
      <c r="K895" s="17"/>
      <c r="L895" s="17"/>
      <c r="M895" s="1"/>
      <c r="N895" s="1"/>
      <c r="O895" s="60">
        <f>O$37</f>
        <v>0</v>
      </c>
    </row>
    <row r="896" spans="1:15" ht="18">
      <c r="A896" s="1" t="s">
        <v>75</v>
      </c>
      <c r="B896" s="34">
        <v>0</v>
      </c>
      <c r="C896" s="35">
        <v>0.1</v>
      </c>
      <c r="D896" s="35">
        <v>0.5</v>
      </c>
      <c r="E896" s="35">
        <v>1</v>
      </c>
      <c r="F896" s="35">
        <v>2.5</v>
      </c>
      <c r="G896" s="36">
        <v>5</v>
      </c>
      <c r="H896" s="17"/>
      <c r="I896" s="17"/>
      <c r="J896" s="17"/>
      <c r="K896" s="17"/>
      <c r="L896" s="17"/>
      <c r="M896" s="1"/>
      <c r="N896" s="1"/>
      <c r="O896" s="60">
        <f>O$38</f>
        <v>0</v>
      </c>
    </row>
    <row r="897" spans="1:15" ht="18.75" thickBot="1">
      <c r="A897" s="1" t="s">
        <v>76</v>
      </c>
      <c r="B897" s="37">
        <f>CHIDIST(B896,1)</f>
        <v>1</v>
      </c>
      <c r="C897" s="38">
        <f t="shared" ref="C897:G897" si="580">CHIDIST(C896,1)</f>
        <v>0.75182963429462546</v>
      </c>
      <c r="D897" s="38">
        <f t="shared" si="580"/>
        <v>0.4795001239653619</v>
      </c>
      <c r="E897" s="38">
        <f t="shared" si="580"/>
        <v>0.31731081309762943</v>
      </c>
      <c r="F897" s="38">
        <f t="shared" si="580"/>
        <v>0.11384633491240598</v>
      </c>
      <c r="G897" s="39">
        <f t="shared" si="580"/>
        <v>2.5347320288920873E-2</v>
      </c>
      <c r="H897" s="17"/>
      <c r="I897" s="17"/>
      <c r="J897" s="17"/>
      <c r="K897" s="17"/>
      <c r="L897" s="17"/>
      <c r="M897" s="1"/>
      <c r="N897" s="1"/>
      <c r="O897" s="60">
        <f>O$39</f>
        <v>0</v>
      </c>
    </row>
    <row r="898" spans="1:15" ht="18">
      <c r="A898" s="1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"/>
      <c r="N898" s="1"/>
      <c r="O898" s="60">
        <f>O$40</f>
        <v>0</v>
      </c>
    </row>
    <row r="899" spans="1:15" ht="18">
      <c r="A899" s="47"/>
      <c r="B899" s="48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"/>
      <c r="N899" s="1"/>
      <c r="O899" s="60">
        <f>O$41</f>
        <v>0</v>
      </c>
    </row>
    <row r="900" spans="1:15" ht="18">
      <c r="A900" s="14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"/>
      <c r="N900" s="1"/>
      <c r="O900" s="60">
        <f>O$42</f>
        <v>0</v>
      </c>
    </row>
    <row r="901" spans="1:15" ht="18">
      <c r="A901" s="14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"/>
      <c r="N901" s="1"/>
      <c r="O901" s="60">
        <f>O$43</f>
        <v>0</v>
      </c>
    </row>
    <row r="902" spans="1:15" ht="1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5" ht="19.5" thickBot="1">
      <c r="A903" s="7">
        <f>'Название и список группы'!A36</f>
        <v>35</v>
      </c>
      <c r="B903" s="56">
        <f>'Название и список группы'!B36</f>
        <v>0</v>
      </c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1"/>
      <c r="O903" s="60" t="str">
        <f>O$19</f>
        <v>Заполните только желтые поля!!!</v>
      </c>
    </row>
    <row r="904" spans="1:15" ht="18.75" thickTop="1">
      <c r="A904" s="19" t="s">
        <v>58</v>
      </c>
      <c r="B904" s="20">
        <v>1</v>
      </c>
      <c r="C904" s="20">
        <v>2</v>
      </c>
      <c r="D904" s="21">
        <v>3</v>
      </c>
      <c r="E904" s="21">
        <v>4</v>
      </c>
      <c r="F904" s="21">
        <v>5</v>
      </c>
      <c r="G904" s="21">
        <v>6</v>
      </c>
      <c r="H904" s="21">
        <v>7</v>
      </c>
      <c r="I904" s="21">
        <v>8</v>
      </c>
      <c r="J904" s="21">
        <v>9</v>
      </c>
      <c r="K904" s="21">
        <v>10</v>
      </c>
      <c r="L904" s="24"/>
      <c r="M904" s="58" t="s">
        <v>1</v>
      </c>
      <c r="N904" s="1"/>
      <c r="O904" s="61" t="str">
        <f>O$20</f>
        <v>10 серий по &lt;7 бросков монеты</v>
      </c>
    </row>
    <row r="905" spans="1:15" ht="18.75" thickBot="1">
      <c r="A905" s="19" t="s">
        <v>0</v>
      </c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18"/>
      <c r="M905" s="59">
        <f>IF(H911=10,1,10^(-5))</f>
        <v>1.0000000000000001E-5</v>
      </c>
      <c r="N905" s="1"/>
      <c r="O905" s="65" t="str">
        <f>O$21</f>
        <v>Серия завершается, если выпал "орел" или,</v>
      </c>
    </row>
    <row r="906" spans="1:15" ht="18.75" thickTop="1">
      <c r="A906" s="19" t="s">
        <v>57</v>
      </c>
      <c r="B906" s="16">
        <f>IF(B905=0,0,60/B905)</f>
        <v>0</v>
      </c>
      <c r="C906" s="16">
        <f t="shared" ref="C906:K906" si="581">IF(C905=0,0,60/C905)</f>
        <v>0</v>
      </c>
      <c r="D906" s="16">
        <f t="shared" si="581"/>
        <v>0</v>
      </c>
      <c r="E906" s="16">
        <f t="shared" si="581"/>
        <v>0</v>
      </c>
      <c r="F906" s="16">
        <f t="shared" si="581"/>
        <v>0</v>
      </c>
      <c r="G906" s="16">
        <f t="shared" si="581"/>
        <v>0</v>
      </c>
      <c r="H906" s="16">
        <f t="shared" si="581"/>
        <v>0</v>
      </c>
      <c r="I906" s="16">
        <f t="shared" si="581"/>
        <v>0</v>
      </c>
      <c r="J906" s="16">
        <f t="shared" si="581"/>
        <v>0</v>
      </c>
      <c r="K906" s="16">
        <f t="shared" si="581"/>
        <v>0</v>
      </c>
      <c r="L906" s="24"/>
      <c r="M906" s="1"/>
      <c r="N906" s="1"/>
      <c r="O906" s="65" t="str">
        <f>O$22</f>
        <v>если выпали только решки, после 6-го броска.</v>
      </c>
    </row>
    <row r="907" spans="1:15" ht="18">
      <c r="A907" s="49" t="s">
        <v>78</v>
      </c>
      <c r="B907" s="50">
        <f>IF(SUM(B905:L905)&gt;0,1,10^(-5))</f>
        <v>1.0000000000000001E-5</v>
      </c>
      <c r="C907" s="22"/>
      <c r="D907" s="22"/>
      <c r="E907" s="22"/>
      <c r="F907" s="22"/>
      <c r="G907" s="22"/>
      <c r="H907" s="23"/>
      <c r="I907" s="23"/>
      <c r="J907" s="23"/>
      <c r="K907" s="23"/>
      <c r="L907" s="18"/>
      <c r="M907" s="1"/>
      <c r="N907" s="1"/>
      <c r="O907" s="60" t="str">
        <f>O$23</f>
        <v>K - кол-во бросков серии.</v>
      </c>
    </row>
    <row r="908" spans="1:15" ht="18">
      <c r="A908" s="19" t="s">
        <v>59</v>
      </c>
      <c r="B908" s="16">
        <v>10</v>
      </c>
      <c r="C908" s="16">
        <v>12</v>
      </c>
      <c r="D908" s="16">
        <v>15</v>
      </c>
      <c r="E908" s="16">
        <v>20</v>
      </c>
      <c r="F908" s="16">
        <v>30</v>
      </c>
      <c r="G908" s="16">
        <v>60</v>
      </c>
      <c r="H908" s="24"/>
      <c r="I908" s="18"/>
      <c r="J908" s="18"/>
      <c r="K908" s="18"/>
      <c r="L908" s="18"/>
      <c r="M908" s="1"/>
      <c r="N908" s="1"/>
      <c r="O908" s="60" t="str">
        <f>O$24</f>
        <v>X=60/K</v>
      </c>
    </row>
    <row r="909" spans="1:15" ht="18">
      <c r="A909" s="19" t="s">
        <v>62</v>
      </c>
      <c r="B909" s="25">
        <f>1/32</f>
        <v>3.125E-2</v>
      </c>
      <c r="C909" s="25">
        <f>1/32</f>
        <v>3.125E-2</v>
      </c>
      <c r="D909" s="25">
        <f>1/16</f>
        <v>6.25E-2</v>
      </c>
      <c r="E909" s="25">
        <f>1/8</f>
        <v>0.125</v>
      </c>
      <c r="F909" s="25">
        <f>1/4</f>
        <v>0.25</v>
      </c>
      <c r="G909" s="25">
        <f>1/2</f>
        <v>0.5</v>
      </c>
      <c r="H909" s="24">
        <f t="shared" ref="H909" si="582">SUM(B909:G909)</f>
        <v>1</v>
      </c>
      <c r="I909" s="18"/>
      <c r="J909" s="18"/>
      <c r="K909" s="18"/>
      <c r="L909" s="18"/>
      <c r="M909" s="1"/>
      <c r="N909" s="1"/>
      <c r="O909" s="60">
        <f>O$25</f>
        <v>0</v>
      </c>
    </row>
    <row r="910" spans="1:15" ht="18.75" thickBot="1">
      <c r="A910" s="19" t="s">
        <v>61</v>
      </c>
      <c r="B910" s="29">
        <f>IF($M905&lt;1,13,B909*$H911)</f>
        <v>13</v>
      </c>
      <c r="C910" s="29">
        <f t="shared" ref="C910:G910" si="583">IF($M905&lt;1,13,C909*$H911)</f>
        <v>13</v>
      </c>
      <c r="D910" s="29">
        <f t="shared" si="583"/>
        <v>13</v>
      </c>
      <c r="E910" s="29">
        <f t="shared" si="583"/>
        <v>13</v>
      </c>
      <c r="F910" s="29">
        <f t="shared" si="583"/>
        <v>13</v>
      </c>
      <c r="G910" s="29">
        <f t="shared" si="583"/>
        <v>13</v>
      </c>
      <c r="H910" s="24">
        <f>SUM(B910:G910)</f>
        <v>78</v>
      </c>
      <c r="I910" s="18"/>
      <c r="J910" s="18"/>
      <c r="K910" s="18"/>
      <c r="L910" s="18"/>
      <c r="M910" s="1"/>
      <c r="N910" s="1"/>
      <c r="O910" s="60">
        <f>O$26</f>
        <v>0</v>
      </c>
    </row>
    <row r="911" spans="1:15" ht="19.5" thickTop="1" thickBot="1">
      <c r="A911" s="28" t="s">
        <v>60</v>
      </c>
      <c r="B911" s="43"/>
      <c r="C911" s="44"/>
      <c r="D911" s="44"/>
      <c r="E911" s="44"/>
      <c r="F911" s="44"/>
      <c r="G911" s="45"/>
      <c r="H911" s="18">
        <f>SUM(B911:G911)</f>
        <v>0</v>
      </c>
      <c r="I911" s="18"/>
      <c r="J911" s="18"/>
      <c r="K911" s="18"/>
      <c r="L911" s="18"/>
      <c r="M911" s="1"/>
      <c r="N911" s="1"/>
      <c r="O911" s="60">
        <f>O$27</f>
        <v>0</v>
      </c>
    </row>
    <row r="912" spans="1:15" ht="27" thickTop="1">
      <c r="A912" s="19" t="s">
        <v>63</v>
      </c>
      <c r="B912" s="30">
        <f>(B911-B910)*(B911-B910)</f>
        <v>169</v>
      </c>
      <c r="C912" s="30">
        <f t="shared" ref="C912:G912" si="584">(C911-C910)*(C911-C910)</f>
        <v>169</v>
      </c>
      <c r="D912" s="30">
        <f t="shared" si="584"/>
        <v>169</v>
      </c>
      <c r="E912" s="30">
        <f t="shared" si="584"/>
        <v>169</v>
      </c>
      <c r="F912" s="30">
        <f t="shared" si="584"/>
        <v>169</v>
      </c>
      <c r="G912" s="30">
        <f t="shared" si="584"/>
        <v>169</v>
      </c>
      <c r="H912" s="24"/>
      <c r="I912" s="32" t="s">
        <v>74</v>
      </c>
      <c r="J912" s="18"/>
      <c r="K912" s="18"/>
      <c r="L912" s="18"/>
      <c r="M912" s="1"/>
      <c r="N912" s="1"/>
      <c r="O912" s="60">
        <f>O$28</f>
        <v>0</v>
      </c>
    </row>
    <row r="913" spans="1:15" ht="18.75" thickBot="1">
      <c r="A913" s="19" t="s">
        <v>64</v>
      </c>
      <c r="B913" s="25">
        <f>B912/B910</f>
        <v>13</v>
      </c>
      <c r="C913" s="25">
        <f t="shared" ref="C913:G913" si="585">C912/C910</f>
        <v>13</v>
      </c>
      <c r="D913" s="25">
        <f t="shared" si="585"/>
        <v>13</v>
      </c>
      <c r="E913" s="25">
        <f t="shared" si="585"/>
        <v>13</v>
      </c>
      <c r="F913" s="25">
        <f t="shared" si="585"/>
        <v>13</v>
      </c>
      <c r="G913" s="25">
        <f t="shared" si="585"/>
        <v>13</v>
      </c>
      <c r="H913" s="46">
        <f t="shared" ref="H913" si="586">SUM(B913:G913)</f>
        <v>78</v>
      </c>
      <c r="I913" s="31">
        <f>CHIDIST(H913,1)</f>
        <v>1.0304055432977745E-18</v>
      </c>
      <c r="J913" s="18"/>
      <c r="K913" s="18"/>
      <c r="L913" s="18"/>
      <c r="M913" s="1"/>
      <c r="N913" s="1"/>
      <c r="O913" s="60">
        <f>O$29</f>
        <v>0</v>
      </c>
    </row>
    <row r="914" spans="1:15" ht="18">
      <c r="A914" s="53" t="s">
        <v>77</v>
      </c>
      <c r="B914" s="54"/>
      <c r="C914" s="54"/>
      <c r="D914" s="54"/>
      <c r="E914" s="54"/>
      <c r="F914" s="54"/>
      <c r="G914" s="55"/>
      <c r="H914" s="24"/>
      <c r="I914" s="18"/>
      <c r="J914" s="18"/>
      <c r="K914" s="18"/>
      <c r="L914" s="18"/>
      <c r="M914" s="1"/>
      <c r="N914" s="1"/>
      <c r="O914" s="60">
        <f>O$30</f>
        <v>0</v>
      </c>
    </row>
    <row r="915" spans="1:15" ht="18">
      <c r="A915" s="19" t="s">
        <v>72</v>
      </c>
      <c r="B915" s="26" t="s">
        <v>66</v>
      </c>
      <c r="C915" s="26" t="s">
        <v>67</v>
      </c>
      <c r="D915" s="26" t="s">
        <v>68</v>
      </c>
      <c r="E915" s="26" t="s">
        <v>69</v>
      </c>
      <c r="F915" s="26" t="s">
        <v>70</v>
      </c>
      <c r="G915" s="26" t="s">
        <v>71</v>
      </c>
      <c r="H915" s="24"/>
      <c r="I915" s="17"/>
      <c r="J915" s="17"/>
      <c r="K915" s="17"/>
      <c r="L915" s="17"/>
      <c r="M915" s="1"/>
      <c r="N915" s="1"/>
      <c r="O915" s="60">
        <f>O$31</f>
        <v>0</v>
      </c>
    </row>
    <row r="916" spans="1:15" ht="18">
      <c r="A916" s="19" t="s">
        <v>65</v>
      </c>
      <c r="B916" s="25">
        <f>2/74</f>
        <v>2.7027027027027029E-2</v>
      </c>
      <c r="C916" s="25">
        <f t="shared" ref="C916" si="587">2/74</f>
        <v>2.7027027027027029E-2</v>
      </c>
      <c r="D916" s="25">
        <f>4/74</f>
        <v>5.4054054054054057E-2</v>
      </c>
      <c r="E916" s="25">
        <f>6/74</f>
        <v>8.1081081081081086E-2</v>
      </c>
      <c r="F916" s="25">
        <f>14/74</f>
        <v>0.1891891891891892</v>
      </c>
      <c r="G916" s="25">
        <f>46/74</f>
        <v>0.6216216216216216</v>
      </c>
      <c r="H916" s="24">
        <f t="shared" ref="H916:H917" si="588">SUM(B916:G916)</f>
        <v>1</v>
      </c>
      <c r="I916" s="17"/>
      <c r="J916" s="17"/>
      <c r="K916" s="17"/>
      <c r="L916" s="17"/>
      <c r="M916" s="1"/>
      <c r="N916" s="1"/>
      <c r="O916" s="60">
        <f>O$32</f>
        <v>0</v>
      </c>
    </row>
    <row r="917" spans="1:15" ht="18.75" thickBot="1">
      <c r="A917" s="19" t="s">
        <v>73</v>
      </c>
      <c r="B917" s="29">
        <f>IF($M905&lt;1,13,B916*$H918)</f>
        <v>13</v>
      </c>
      <c r="C917" s="29">
        <f t="shared" ref="C917:G917" si="589">IF($M905&lt;1,13,C916*$H918)</f>
        <v>13</v>
      </c>
      <c r="D917" s="29">
        <f t="shared" si="589"/>
        <v>13</v>
      </c>
      <c r="E917" s="29">
        <f t="shared" si="589"/>
        <v>13</v>
      </c>
      <c r="F917" s="29">
        <f t="shared" si="589"/>
        <v>13</v>
      </c>
      <c r="G917" s="29">
        <f t="shared" si="589"/>
        <v>13</v>
      </c>
      <c r="H917" s="24">
        <f t="shared" si="588"/>
        <v>78</v>
      </c>
      <c r="I917" s="17"/>
      <c r="J917" s="17"/>
      <c r="K917" s="17"/>
      <c r="L917" s="17"/>
      <c r="M917" s="1"/>
      <c r="N917" s="1"/>
      <c r="O917" s="60">
        <f>O$33</f>
        <v>0</v>
      </c>
    </row>
    <row r="918" spans="1:15" ht="19.5" thickTop="1" thickBot="1">
      <c r="A918" s="28" t="s">
        <v>60</v>
      </c>
      <c r="B918" s="40">
        <f>B911</f>
        <v>0</v>
      </c>
      <c r="C918" s="41">
        <f t="shared" ref="C918:G918" si="590">C911</f>
        <v>0</v>
      </c>
      <c r="D918" s="41">
        <f t="shared" si="590"/>
        <v>0</v>
      </c>
      <c r="E918" s="41">
        <f t="shared" si="590"/>
        <v>0</v>
      </c>
      <c r="F918" s="41">
        <f t="shared" si="590"/>
        <v>0</v>
      </c>
      <c r="G918" s="42">
        <f t="shared" si="590"/>
        <v>0</v>
      </c>
      <c r="H918" s="18">
        <f>SUM(B918:G918)</f>
        <v>0</v>
      </c>
      <c r="I918" s="17"/>
      <c r="J918" s="17"/>
      <c r="K918" s="17"/>
      <c r="L918" s="17"/>
      <c r="M918" s="1"/>
      <c r="N918" s="1"/>
      <c r="O918" s="60">
        <f>O$34</f>
        <v>0</v>
      </c>
    </row>
    <row r="919" spans="1:15" ht="27" thickTop="1">
      <c r="A919" s="19" t="s">
        <v>63</v>
      </c>
      <c r="B919" s="30">
        <f>(B918-B917)*(B918-B917)</f>
        <v>169</v>
      </c>
      <c r="C919" s="30">
        <f t="shared" ref="C919:G919" si="591">(C918-C917)*(C918-C917)</f>
        <v>169</v>
      </c>
      <c r="D919" s="30">
        <f t="shared" si="591"/>
        <v>169</v>
      </c>
      <c r="E919" s="30">
        <f t="shared" si="591"/>
        <v>169</v>
      </c>
      <c r="F919" s="30">
        <f t="shared" si="591"/>
        <v>169</v>
      </c>
      <c r="G919" s="30">
        <f t="shared" si="591"/>
        <v>169</v>
      </c>
      <c r="H919" s="24"/>
      <c r="I919" s="32" t="s">
        <v>74</v>
      </c>
      <c r="J919" s="17"/>
      <c r="K919" s="17"/>
      <c r="L919" s="17"/>
      <c r="M919" s="1"/>
      <c r="N919" s="1"/>
      <c r="O919" s="60">
        <f>O$35</f>
        <v>0</v>
      </c>
    </row>
    <row r="920" spans="1:15" ht="18.75" thickBot="1">
      <c r="A920" s="19" t="s">
        <v>64</v>
      </c>
      <c r="B920" s="25">
        <f>B919/B917</f>
        <v>13</v>
      </c>
      <c r="C920" s="25">
        <f t="shared" ref="C920:G920" si="592">C919/C917</f>
        <v>13</v>
      </c>
      <c r="D920" s="25">
        <f t="shared" si="592"/>
        <v>13</v>
      </c>
      <c r="E920" s="25">
        <f t="shared" si="592"/>
        <v>13</v>
      </c>
      <c r="F920" s="25">
        <f t="shared" si="592"/>
        <v>13</v>
      </c>
      <c r="G920" s="25">
        <f t="shared" si="592"/>
        <v>13</v>
      </c>
      <c r="H920" s="46">
        <f t="shared" ref="H920" si="593">SUM(B920:G920)</f>
        <v>78</v>
      </c>
      <c r="I920" s="31">
        <f>CHIDIST(H920,1)</f>
        <v>1.0304055432977745E-18</v>
      </c>
      <c r="J920" s="17"/>
      <c r="K920" s="17"/>
      <c r="L920" s="17"/>
      <c r="M920" s="1"/>
      <c r="N920" s="1"/>
      <c r="O920" s="60">
        <f>O$36</f>
        <v>0</v>
      </c>
    </row>
    <row r="921" spans="1:15" ht="18.75" thickBot="1">
      <c r="A921" s="1"/>
      <c r="B921" s="33"/>
      <c r="C921" s="33"/>
      <c r="D921" s="33"/>
      <c r="E921" s="33"/>
      <c r="F921" s="33"/>
      <c r="G921" s="33"/>
      <c r="H921" s="17"/>
      <c r="I921" s="17"/>
      <c r="J921" s="17"/>
      <c r="K921" s="17"/>
      <c r="L921" s="17"/>
      <c r="M921" s="1"/>
      <c r="N921" s="1"/>
      <c r="O921" s="60">
        <f>O$37</f>
        <v>0</v>
      </c>
    </row>
    <row r="922" spans="1:15" ht="18">
      <c r="A922" s="1" t="s">
        <v>75</v>
      </c>
      <c r="B922" s="34">
        <v>0</v>
      </c>
      <c r="C922" s="35">
        <v>0.1</v>
      </c>
      <c r="D922" s="35">
        <v>0.5</v>
      </c>
      <c r="E922" s="35">
        <v>1</v>
      </c>
      <c r="F922" s="35">
        <v>2.5</v>
      </c>
      <c r="G922" s="36">
        <v>5</v>
      </c>
      <c r="H922" s="17"/>
      <c r="I922" s="17"/>
      <c r="J922" s="17"/>
      <c r="K922" s="17"/>
      <c r="L922" s="17"/>
      <c r="M922" s="1"/>
      <c r="N922" s="1"/>
      <c r="O922" s="60">
        <f>O$38</f>
        <v>0</v>
      </c>
    </row>
    <row r="923" spans="1:15" ht="18.75" thickBot="1">
      <c r="A923" s="1" t="s">
        <v>76</v>
      </c>
      <c r="B923" s="37">
        <f>CHIDIST(B922,1)</f>
        <v>1</v>
      </c>
      <c r="C923" s="38">
        <f t="shared" ref="C923:G923" si="594">CHIDIST(C922,1)</f>
        <v>0.75182963429462546</v>
      </c>
      <c r="D923" s="38">
        <f t="shared" si="594"/>
        <v>0.4795001239653619</v>
      </c>
      <c r="E923" s="38">
        <f t="shared" si="594"/>
        <v>0.31731081309762943</v>
      </c>
      <c r="F923" s="38">
        <f t="shared" si="594"/>
        <v>0.11384633491240598</v>
      </c>
      <c r="G923" s="39">
        <f t="shared" si="594"/>
        <v>2.5347320288920873E-2</v>
      </c>
      <c r="H923" s="17"/>
      <c r="I923" s="17"/>
      <c r="J923" s="17"/>
      <c r="K923" s="17"/>
      <c r="L923" s="17"/>
      <c r="M923" s="1"/>
      <c r="N923" s="1"/>
      <c r="O923" s="60">
        <f>O$39</f>
        <v>0</v>
      </c>
    </row>
    <row r="924" spans="1:15" ht="18">
      <c r="A924" s="1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"/>
      <c r="N924" s="1"/>
      <c r="O924" s="60">
        <f>O$40</f>
        <v>0</v>
      </c>
    </row>
    <row r="925" spans="1:15" ht="18">
      <c r="A925" s="47"/>
      <c r="B925" s="48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"/>
      <c r="N925" s="1"/>
      <c r="O925" s="60">
        <f>O$41</f>
        <v>0</v>
      </c>
    </row>
    <row r="926" spans="1:15" ht="18">
      <c r="A926" s="14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"/>
      <c r="N926" s="1"/>
      <c r="O926" s="60">
        <f>O$42</f>
        <v>0</v>
      </c>
    </row>
    <row r="927" spans="1:15" ht="18">
      <c r="A927" s="14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"/>
      <c r="N927" s="1"/>
      <c r="O927" s="60">
        <f>O$43</f>
        <v>0</v>
      </c>
    </row>
    <row r="928" spans="1:15" ht="1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5" ht="19.5" thickBot="1">
      <c r="A929" s="7">
        <f>'Название и список группы'!A37</f>
        <v>36</v>
      </c>
      <c r="B929" s="56">
        <f>'Название и список группы'!B37</f>
        <v>0</v>
      </c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1"/>
      <c r="O929" s="60" t="str">
        <f>O$19</f>
        <v>Заполните только желтые поля!!!</v>
      </c>
    </row>
    <row r="930" spans="1:15" ht="18.75" thickTop="1">
      <c r="A930" s="19" t="s">
        <v>58</v>
      </c>
      <c r="B930" s="20">
        <v>1</v>
      </c>
      <c r="C930" s="20">
        <v>2</v>
      </c>
      <c r="D930" s="21">
        <v>3</v>
      </c>
      <c r="E930" s="21">
        <v>4</v>
      </c>
      <c r="F930" s="21">
        <v>5</v>
      </c>
      <c r="G930" s="21">
        <v>6</v>
      </c>
      <c r="H930" s="21">
        <v>7</v>
      </c>
      <c r="I930" s="21">
        <v>8</v>
      </c>
      <c r="J930" s="21">
        <v>9</v>
      </c>
      <c r="K930" s="21">
        <v>10</v>
      </c>
      <c r="L930" s="24"/>
      <c r="M930" s="58" t="s">
        <v>1</v>
      </c>
      <c r="N930" s="1"/>
      <c r="O930" s="61" t="str">
        <f>O$20</f>
        <v>10 серий по &lt;7 бросков монеты</v>
      </c>
    </row>
    <row r="931" spans="1:15" ht="18.75" thickBot="1">
      <c r="A931" s="19" t="s">
        <v>0</v>
      </c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18"/>
      <c r="M931" s="59">
        <f>IF(H937=10,1,10^(-5))</f>
        <v>1.0000000000000001E-5</v>
      </c>
      <c r="N931" s="1"/>
      <c r="O931" s="65" t="str">
        <f>O$21</f>
        <v>Серия завершается, если выпал "орел" или,</v>
      </c>
    </row>
    <row r="932" spans="1:15" ht="18.75" thickTop="1">
      <c r="A932" s="19" t="s">
        <v>57</v>
      </c>
      <c r="B932" s="16">
        <f>IF(B931=0,0,60/B931)</f>
        <v>0</v>
      </c>
      <c r="C932" s="16">
        <f t="shared" ref="C932:K932" si="595">IF(C931=0,0,60/C931)</f>
        <v>0</v>
      </c>
      <c r="D932" s="16">
        <f t="shared" si="595"/>
        <v>0</v>
      </c>
      <c r="E932" s="16">
        <f t="shared" si="595"/>
        <v>0</v>
      </c>
      <c r="F932" s="16">
        <f t="shared" si="595"/>
        <v>0</v>
      </c>
      <c r="G932" s="16">
        <f t="shared" si="595"/>
        <v>0</v>
      </c>
      <c r="H932" s="16">
        <f t="shared" si="595"/>
        <v>0</v>
      </c>
      <c r="I932" s="16">
        <f t="shared" si="595"/>
        <v>0</v>
      </c>
      <c r="J932" s="16">
        <f t="shared" si="595"/>
        <v>0</v>
      </c>
      <c r="K932" s="16">
        <f t="shared" si="595"/>
        <v>0</v>
      </c>
      <c r="L932" s="24"/>
      <c r="M932" s="1"/>
      <c r="N932" s="1"/>
      <c r="O932" s="65" t="str">
        <f>O$22</f>
        <v>если выпали только решки, после 6-го броска.</v>
      </c>
    </row>
    <row r="933" spans="1:15" ht="18">
      <c r="A933" s="49" t="s">
        <v>78</v>
      </c>
      <c r="B933" s="50">
        <f>IF(SUM(B931:L931)&gt;0,1,10^(-5))</f>
        <v>1.0000000000000001E-5</v>
      </c>
      <c r="C933" s="22"/>
      <c r="D933" s="22"/>
      <c r="E933" s="22"/>
      <c r="F933" s="22"/>
      <c r="G933" s="22"/>
      <c r="H933" s="23"/>
      <c r="I933" s="23"/>
      <c r="J933" s="23"/>
      <c r="K933" s="23"/>
      <c r="L933" s="18"/>
      <c r="M933" s="1"/>
      <c r="N933" s="1"/>
      <c r="O933" s="60" t="str">
        <f>O$23</f>
        <v>K - кол-во бросков серии.</v>
      </c>
    </row>
    <row r="934" spans="1:15" ht="18">
      <c r="A934" s="19" t="s">
        <v>59</v>
      </c>
      <c r="B934" s="16">
        <v>10</v>
      </c>
      <c r="C934" s="16">
        <v>12</v>
      </c>
      <c r="D934" s="16">
        <v>15</v>
      </c>
      <c r="E934" s="16">
        <v>20</v>
      </c>
      <c r="F934" s="16">
        <v>30</v>
      </c>
      <c r="G934" s="16">
        <v>60</v>
      </c>
      <c r="H934" s="24"/>
      <c r="I934" s="18"/>
      <c r="J934" s="18"/>
      <c r="K934" s="18"/>
      <c r="L934" s="18"/>
      <c r="M934" s="1"/>
      <c r="N934" s="1"/>
      <c r="O934" s="60" t="str">
        <f>O$24</f>
        <v>X=60/K</v>
      </c>
    </row>
    <row r="935" spans="1:15" ht="18">
      <c r="A935" s="19" t="s">
        <v>62</v>
      </c>
      <c r="B935" s="25">
        <f>1/32</f>
        <v>3.125E-2</v>
      </c>
      <c r="C935" s="25">
        <f>1/32</f>
        <v>3.125E-2</v>
      </c>
      <c r="D935" s="25">
        <f>1/16</f>
        <v>6.25E-2</v>
      </c>
      <c r="E935" s="25">
        <f>1/8</f>
        <v>0.125</v>
      </c>
      <c r="F935" s="25">
        <f>1/4</f>
        <v>0.25</v>
      </c>
      <c r="G935" s="25">
        <f>1/2</f>
        <v>0.5</v>
      </c>
      <c r="H935" s="24">
        <f t="shared" ref="H935" si="596">SUM(B935:G935)</f>
        <v>1</v>
      </c>
      <c r="I935" s="18"/>
      <c r="J935" s="18"/>
      <c r="K935" s="18"/>
      <c r="L935" s="18"/>
      <c r="M935" s="1"/>
      <c r="N935" s="1"/>
      <c r="O935" s="60">
        <f>O$25</f>
        <v>0</v>
      </c>
    </row>
    <row r="936" spans="1:15" ht="18.75" thickBot="1">
      <c r="A936" s="19" t="s">
        <v>61</v>
      </c>
      <c r="B936" s="29">
        <f>IF($M931&lt;1,13,B935*$H937)</f>
        <v>13</v>
      </c>
      <c r="C936" s="29">
        <f t="shared" ref="C936:G936" si="597">IF($M931&lt;1,13,C935*$H937)</f>
        <v>13</v>
      </c>
      <c r="D936" s="29">
        <f t="shared" si="597"/>
        <v>13</v>
      </c>
      <c r="E936" s="29">
        <f t="shared" si="597"/>
        <v>13</v>
      </c>
      <c r="F936" s="29">
        <f t="shared" si="597"/>
        <v>13</v>
      </c>
      <c r="G936" s="29">
        <f t="shared" si="597"/>
        <v>13</v>
      </c>
      <c r="H936" s="24">
        <f>SUM(B936:G936)</f>
        <v>78</v>
      </c>
      <c r="I936" s="18"/>
      <c r="J936" s="18"/>
      <c r="K936" s="18"/>
      <c r="L936" s="18"/>
      <c r="M936" s="1"/>
      <c r="N936" s="1"/>
      <c r="O936" s="60">
        <f>O$26</f>
        <v>0</v>
      </c>
    </row>
    <row r="937" spans="1:15" ht="19.5" thickTop="1" thickBot="1">
      <c r="A937" s="28" t="s">
        <v>60</v>
      </c>
      <c r="B937" s="43"/>
      <c r="C937" s="44"/>
      <c r="D937" s="44"/>
      <c r="E937" s="44"/>
      <c r="F937" s="44"/>
      <c r="G937" s="45"/>
      <c r="H937" s="18">
        <f>SUM(B937:G937)</f>
        <v>0</v>
      </c>
      <c r="I937" s="18"/>
      <c r="J937" s="18"/>
      <c r="K937" s="18"/>
      <c r="L937" s="18"/>
      <c r="M937" s="1"/>
      <c r="N937" s="1"/>
      <c r="O937" s="60">
        <f>O$27</f>
        <v>0</v>
      </c>
    </row>
    <row r="938" spans="1:15" ht="27" thickTop="1">
      <c r="A938" s="19" t="s">
        <v>63</v>
      </c>
      <c r="B938" s="30">
        <f>(B937-B936)*(B937-B936)</f>
        <v>169</v>
      </c>
      <c r="C938" s="30">
        <f t="shared" ref="C938:G938" si="598">(C937-C936)*(C937-C936)</f>
        <v>169</v>
      </c>
      <c r="D938" s="30">
        <f t="shared" si="598"/>
        <v>169</v>
      </c>
      <c r="E938" s="30">
        <f t="shared" si="598"/>
        <v>169</v>
      </c>
      <c r="F938" s="30">
        <f t="shared" si="598"/>
        <v>169</v>
      </c>
      <c r="G938" s="30">
        <f t="shared" si="598"/>
        <v>169</v>
      </c>
      <c r="H938" s="24"/>
      <c r="I938" s="32" t="s">
        <v>74</v>
      </c>
      <c r="J938" s="18"/>
      <c r="K938" s="18"/>
      <c r="L938" s="18"/>
      <c r="M938" s="1"/>
      <c r="N938" s="1"/>
      <c r="O938" s="60">
        <f>O$28</f>
        <v>0</v>
      </c>
    </row>
    <row r="939" spans="1:15" ht="18.75" thickBot="1">
      <c r="A939" s="19" t="s">
        <v>64</v>
      </c>
      <c r="B939" s="25">
        <f>B938/B936</f>
        <v>13</v>
      </c>
      <c r="C939" s="25">
        <f t="shared" ref="C939:G939" si="599">C938/C936</f>
        <v>13</v>
      </c>
      <c r="D939" s="25">
        <f t="shared" si="599"/>
        <v>13</v>
      </c>
      <c r="E939" s="25">
        <f t="shared" si="599"/>
        <v>13</v>
      </c>
      <c r="F939" s="25">
        <f t="shared" si="599"/>
        <v>13</v>
      </c>
      <c r="G939" s="25">
        <f t="shared" si="599"/>
        <v>13</v>
      </c>
      <c r="H939" s="46">
        <f t="shared" ref="H939" si="600">SUM(B939:G939)</f>
        <v>78</v>
      </c>
      <c r="I939" s="31">
        <f>CHIDIST(H939,1)</f>
        <v>1.0304055432977745E-18</v>
      </c>
      <c r="J939" s="18"/>
      <c r="K939" s="18"/>
      <c r="L939" s="18"/>
      <c r="M939" s="1"/>
      <c r="N939" s="1"/>
      <c r="O939" s="60">
        <f>O$29</f>
        <v>0</v>
      </c>
    </row>
    <row r="940" spans="1:15" ht="18">
      <c r="A940" s="53" t="s">
        <v>77</v>
      </c>
      <c r="B940" s="54"/>
      <c r="C940" s="54"/>
      <c r="D940" s="54"/>
      <c r="E940" s="54"/>
      <c r="F940" s="54"/>
      <c r="G940" s="55"/>
      <c r="H940" s="24"/>
      <c r="I940" s="18"/>
      <c r="J940" s="18"/>
      <c r="K940" s="18"/>
      <c r="L940" s="18"/>
      <c r="M940" s="1"/>
      <c r="N940" s="1"/>
      <c r="O940" s="60">
        <f>O$30</f>
        <v>0</v>
      </c>
    </row>
    <row r="941" spans="1:15" ht="18">
      <c r="A941" s="19" t="s">
        <v>72</v>
      </c>
      <c r="B941" s="26" t="s">
        <v>66</v>
      </c>
      <c r="C941" s="26" t="s">
        <v>67</v>
      </c>
      <c r="D941" s="26" t="s">
        <v>68</v>
      </c>
      <c r="E941" s="26" t="s">
        <v>69</v>
      </c>
      <c r="F941" s="26" t="s">
        <v>70</v>
      </c>
      <c r="G941" s="26" t="s">
        <v>71</v>
      </c>
      <c r="H941" s="24"/>
      <c r="I941" s="17"/>
      <c r="J941" s="17"/>
      <c r="K941" s="17"/>
      <c r="L941" s="17"/>
      <c r="M941" s="1"/>
      <c r="N941" s="1"/>
      <c r="O941" s="60">
        <f>O$31</f>
        <v>0</v>
      </c>
    </row>
    <row r="942" spans="1:15" ht="18">
      <c r="A942" s="19" t="s">
        <v>65</v>
      </c>
      <c r="B942" s="25">
        <f>2/74</f>
        <v>2.7027027027027029E-2</v>
      </c>
      <c r="C942" s="25">
        <f t="shared" ref="C942" si="601">2/74</f>
        <v>2.7027027027027029E-2</v>
      </c>
      <c r="D942" s="25">
        <f>4/74</f>
        <v>5.4054054054054057E-2</v>
      </c>
      <c r="E942" s="25">
        <f>6/74</f>
        <v>8.1081081081081086E-2</v>
      </c>
      <c r="F942" s="25">
        <f>14/74</f>
        <v>0.1891891891891892</v>
      </c>
      <c r="G942" s="25">
        <f>46/74</f>
        <v>0.6216216216216216</v>
      </c>
      <c r="H942" s="24">
        <f t="shared" ref="H942:H943" si="602">SUM(B942:G942)</f>
        <v>1</v>
      </c>
      <c r="I942" s="17"/>
      <c r="J942" s="17"/>
      <c r="K942" s="17"/>
      <c r="L942" s="17"/>
      <c r="M942" s="1"/>
      <c r="N942" s="1"/>
      <c r="O942" s="60">
        <f>O$32</f>
        <v>0</v>
      </c>
    </row>
    <row r="943" spans="1:15" ht="18.75" thickBot="1">
      <c r="A943" s="19" t="s">
        <v>73</v>
      </c>
      <c r="B943" s="29">
        <f>IF($M931&lt;1,13,B942*$H944)</f>
        <v>13</v>
      </c>
      <c r="C943" s="29">
        <f t="shared" ref="C943:G943" si="603">IF($M931&lt;1,13,C942*$H944)</f>
        <v>13</v>
      </c>
      <c r="D943" s="29">
        <f t="shared" si="603"/>
        <v>13</v>
      </c>
      <c r="E943" s="29">
        <f t="shared" si="603"/>
        <v>13</v>
      </c>
      <c r="F943" s="29">
        <f t="shared" si="603"/>
        <v>13</v>
      </c>
      <c r="G943" s="29">
        <f t="shared" si="603"/>
        <v>13</v>
      </c>
      <c r="H943" s="24">
        <f t="shared" si="602"/>
        <v>78</v>
      </c>
      <c r="I943" s="17"/>
      <c r="J943" s="17"/>
      <c r="K943" s="17"/>
      <c r="L943" s="17"/>
      <c r="M943" s="1"/>
      <c r="N943" s="1"/>
      <c r="O943" s="60">
        <f>O$33</f>
        <v>0</v>
      </c>
    </row>
    <row r="944" spans="1:15" ht="19.5" thickTop="1" thickBot="1">
      <c r="A944" s="28" t="s">
        <v>60</v>
      </c>
      <c r="B944" s="40">
        <f>B937</f>
        <v>0</v>
      </c>
      <c r="C944" s="41">
        <f t="shared" ref="C944:G944" si="604">C937</f>
        <v>0</v>
      </c>
      <c r="D944" s="41">
        <f t="shared" si="604"/>
        <v>0</v>
      </c>
      <c r="E944" s="41">
        <f t="shared" si="604"/>
        <v>0</v>
      </c>
      <c r="F944" s="41">
        <f t="shared" si="604"/>
        <v>0</v>
      </c>
      <c r="G944" s="42">
        <f t="shared" si="604"/>
        <v>0</v>
      </c>
      <c r="H944" s="18">
        <f>SUM(B944:G944)</f>
        <v>0</v>
      </c>
      <c r="I944" s="17"/>
      <c r="J944" s="17"/>
      <c r="K944" s="17"/>
      <c r="L944" s="17"/>
      <c r="M944" s="1"/>
      <c r="N944" s="1"/>
      <c r="O944" s="60">
        <f>O$34</f>
        <v>0</v>
      </c>
    </row>
    <row r="945" spans="1:15" ht="27" thickTop="1">
      <c r="A945" s="19" t="s">
        <v>63</v>
      </c>
      <c r="B945" s="30">
        <f>(B944-B943)*(B944-B943)</f>
        <v>169</v>
      </c>
      <c r="C945" s="30">
        <f t="shared" ref="C945:G945" si="605">(C944-C943)*(C944-C943)</f>
        <v>169</v>
      </c>
      <c r="D945" s="30">
        <f t="shared" si="605"/>
        <v>169</v>
      </c>
      <c r="E945" s="30">
        <f t="shared" si="605"/>
        <v>169</v>
      </c>
      <c r="F945" s="30">
        <f t="shared" si="605"/>
        <v>169</v>
      </c>
      <c r="G945" s="30">
        <f t="shared" si="605"/>
        <v>169</v>
      </c>
      <c r="H945" s="24"/>
      <c r="I945" s="32" t="s">
        <v>74</v>
      </c>
      <c r="J945" s="17"/>
      <c r="K945" s="17"/>
      <c r="L945" s="17"/>
      <c r="M945" s="1"/>
      <c r="N945" s="1"/>
      <c r="O945" s="60">
        <f>O$35</f>
        <v>0</v>
      </c>
    </row>
    <row r="946" spans="1:15" ht="18.75" thickBot="1">
      <c r="A946" s="19" t="s">
        <v>64</v>
      </c>
      <c r="B946" s="25">
        <f>B945/B943</f>
        <v>13</v>
      </c>
      <c r="C946" s="25">
        <f t="shared" ref="C946:G946" si="606">C945/C943</f>
        <v>13</v>
      </c>
      <c r="D946" s="25">
        <f t="shared" si="606"/>
        <v>13</v>
      </c>
      <c r="E946" s="25">
        <f t="shared" si="606"/>
        <v>13</v>
      </c>
      <c r="F946" s="25">
        <f t="shared" si="606"/>
        <v>13</v>
      </c>
      <c r="G946" s="25">
        <f t="shared" si="606"/>
        <v>13</v>
      </c>
      <c r="H946" s="46">
        <f t="shared" ref="H946" si="607">SUM(B946:G946)</f>
        <v>78</v>
      </c>
      <c r="I946" s="31">
        <f>CHIDIST(H946,1)</f>
        <v>1.0304055432977745E-18</v>
      </c>
      <c r="J946" s="17"/>
      <c r="K946" s="17"/>
      <c r="L946" s="17"/>
      <c r="M946" s="1"/>
      <c r="N946" s="1"/>
      <c r="O946" s="60">
        <f>O$36</f>
        <v>0</v>
      </c>
    </row>
    <row r="947" spans="1:15" ht="18.75" thickBot="1">
      <c r="A947" s="1"/>
      <c r="B947" s="33"/>
      <c r="C947" s="33"/>
      <c r="D947" s="33"/>
      <c r="E947" s="33"/>
      <c r="F947" s="33"/>
      <c r="G947" s="33"/>
      <c r="H947" s="17"/>
      <c r="I947" s="17"/>
      <c r="J947" s="17"/>
      <c r="K947" s="17"/>
      <c r="L947" s="17"/>
      <c r="M947" s="1"/>
      <c r="N947" s="1"/>
      <c r="O947" s="60">
        <f>O$37</f>
        <v>0</v>
      </c>
    </row>
    <row r="948" spans="1:15" ht="18">
      <c r="A948" s="1" t="s">
        <v>75</v>
      </c>
      <c r="B948" s="34">
        <v>0</v>
      </c>
      <c r="C948" s="35">
        <v>0.1</v>
      </c>
      <c r="D948" s="35">
        <v>0.5</v>
      </c>
      <c r="E948" s="35">
        <v>1</v>
      </c>
      <c r="F948" s="35">
        <v>2.5</v>
      </c>
      <c r="G948" s="36">
        <v>5</v>
      </c>
      <c r="H948" s="17"/>
      <c r="I948" s="17"/>
      <c r="J948" s="17"/>
      <c r="K948" s="17"/>
      <c r="L948" s="17"/>
      <c r="M948" s="1"/>
      <c r="N948" s="1"/>
      <c r="O948" s="60">
        <f>O$38</f>
        <v>0</v>
      </c>
    </row>
    <row r="949" spans="1:15" ht="18.75" thickBot="1">
      <c r="A949" s="1" t="s">
        <v>76</v>
      </c>
      <c r="B949" s="37">
        <f>CHIDIST(B948,1)</f>
        <v>1</v>
      </c>
      <c r="C949" s="38">
        <f t="shared" ref="C949:G949" si="608">CHIDIST(C948,1)</f>
        <v>0.75182963429462546</v>
      </c>
      <c r="D949" s="38">
        <f t="shared" si="608"/>
        <v>0.4795001239653619</v>
      </c>
      <c r="E949" s="38">
        <f t="shared" si="608"/>
        <v>0.31731081309762943</v>
      </c>
      <c r="F949" s="38">
        <f t="shared" si="608"/>
        <v>0.11384633491240598</v>
      </c>
      <c r="G949" s="39">
        <f t="shared" si="608"/>
        <v>2.5347320288920873E-2</v>
      </c>
      <c r="H949" s="17"/>
      <c r="I949" s="17"/>
      <c r="J949" s="17"/>
      <c r="K949" s="17"/>
      <c r="L949" s="17"/>
      <c r="M949" s="1"/>
      <c r="N949" s="1"/>
      <c r="O949" s="60">
        <f>O$39</f>
        <v>0</v>
      </c>
    </row>
    <row r="950" spans="1:15" ht="18">
      <c r="A950" s="1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"/>
      <c r="N950" s="1"/>
      <c r="O950" s="60">
        <f>O$40</f>
        <v>0</v>
      </c>
    </row>
    <row r="951" spans="1:15" ht="18">
      <c r="A951" s="47"/>
      <c r="B951" s="48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"/>
      <c r="N951" s="1"/>
      <c r="O951" s="60">
        <f>O$41</f>
        <v>0</v>
      </c>
    </row>
    <row r="952" spans="1:15" ht="18">
      <c r="A952" s="14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"/>
      <c r="N952" s="1"/>
      <c r="O952" s="60">
        <f>O$42</f>
        <v>0</v>
      </c>
    </row>
    <row r="953" spans="1:15" ht="18">
      <c r="A953" s="14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"/>
      <c r="N953" s="1"/>
      <c r="O953" s="60">
        <f>O$43</f>
        <v>0</v>
      </c>
    </row>
    <row r="954" spans="1:15" ht="1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5" ht="19.5" thickBot="1">
      <c r="A955" s="7">
        <f>'Название и список группы'!A38</f>
        <v>37</v>
      </c>
      <c r="B955" s="56">
        <f>'Название и список группы'!B38</f>
        <v>0</v>
      </c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1"/>
      <c r="O955" s="60" t="str">
        <f>O$19</f>
        <v>Заполните только желтые поля!!!</v>
      </c>
    </row>
    <row r="956" spans="1:15" ht="18.75" thickTop="1">
      <c r="A956" s="19" t="s">
        <v>58</v>
      </c>
      <c r="B956" s="20">
        <v>1</v>
      </c>
      <c r="C956" s="20">
        <v>2</v>
      </c>
      <c r="D956" s="21">
        <v>3</v>
      </c>
      <c r="E956" s="21">
        <v>4</v>
      </c>
      <c r="F956" s="21">
        <v>5</v>
      </c>
      <c r="G956" s="21">
        <v>6</v>
      </c>
      <c r="H956" s="21">
        <v>7</v>
      </c>
      <c r="I956" s="21">
        <v>8</v>
      </c>
      <c r="J956" s="21">
        <v>9</v>
      </c>
      <c r="K956" s="21">
        <v>10</v>
      </c>
      <c r="L956" s="24"/>
      <c r="M956" s="58" t="s">
        <v>1</v>
      </c>
      <c r="N956" s="1"/>
      <c r="O956" s="61" t="str">
        <f>O$20</f>
        <v>10 серий по &lt;7 бросков монеты</v>
      </c>
    </row>
    <row r="957" spans="1:15" ht="18.75" thickBot="1">
      <c r="A957" s="19" t="s">
        <v>0</v>
      </c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18"/>
      <c r="M957" s="59">
        <f>IF(H963=10,1,10^(-5))</f>
        <v>1.0000000000000001E-5</v>
      </c>
      <c r="N957" s="1"/>
      <c r="O957" s="65" t="str">
        <f>O$21</f>
        <v>Серия завершается, если выпал "орел" или,</v>
      </c>
    </row>
    <row r="958" spans="1:15" ht="18.75" thickTop="1">
      <c r="A958" s="19" t="s">
        <v>57</v>
      </c>
      <c r="B958" s="16">
        <f>IF(B957=0,0,60/B957)</f>
        <v>0</v>
      </c>
      <c r="C958" s="16">
        <f t="shared" ref="C958:K958" si="609">IF(C957=0,0,60/C957)</f>
        <v>0</v>
      </c>
      <c r="D958" s="16">
        <f t="shared" si="609"/>
        <v>0</v>
      </c>
      <c r="E958" s="16">
        <f t="shared" si="609"/>
        <v>0</v>
      </c>
      <c r="F958" s="16">
        <f t="shared" si="609"/>
        <v>0</v>
      </c>
      <c r="G958" s="16">
        <f t="shared" si="609"/>
        <v>0</v>
      </c>
      <c r="H958" s="16">
        <f t="shared" si="609"/>
        <v>0</v>
      </c>
      <c r="I958" s="16">
        <f t="shared" si="609"/>
        <v>0</v>
      </c>
      <c r="J958" s="16">
        <f t="shared" si="609"/>
        <v>0</v>
      </c>
      <c r="K958" s="16">
        <f t="shared" si="609"/>
        <v>0</v>
      </c>
      <c r="L958" s="24"/>
      <c r="M958" s="1"/>
      <c r="N958" s="1"/>
      <c r="O958" s="65" t="str">
        <f>O$22</f>
        <v>если выпали только решки, после 6-го броска.</v>
      </c>
    </row>
    <row r="959" spans="1:15" ht="18">
      <c r="A959" s="49" t="s">
        <v>78</v>
      </c>
      <c r="B959" s="50">
        <f>IF(SUM(B957:L957)&gt;0,1,10^(-5))</f>
        <v>1.0000000000000001E-5</v>
      </c>
      <c r="C959" s="22"/>
      <c r="D959" s="22"/>
      <c r="E959" s="22"/>
      <c r="F959" s="22"/>
      <c r="G959" s="22"/>
      <c r="H959" s="23"/>
      <c r="I959" s="23"/>
      <c r="J959" s="23"/>
      <c r="K959" s="23"/>
      <c r="L959" s="18"/>
      <c r="M959" s="1"/>
      <c r="N959" s="1"/>
      <c r="O959" s="60" t="str">
        <f>O$23</f>
        <v>K - кол-во бросков серии.</v>
      </c>
    </row>
    <row r="960" spans="1:15" ht="18">
      <c r="A960" s="19" t="s">
        <v>59</v>
      </c>
      <c r="B960" s="16">
        <v>10</v>
      </c>
      <c r="C960" s="16">
        <v>12</v>
      </c>
      <c r="D960" s="16">
        <v>15</v>
      </c>
      <c r="E960" s="16">
        <v>20</v>
      </c>
      <c r="F960" s="16">
        <v>30</v>
      </c>
      <c r="G960" s="16">
        <v>60</v>
      </c>
      <c r="H960" s="24"/>
      <c r="I960" s="18"/>
      <c r="J960" s="18"/>
      <c r="K960" s="18"/>
      <c r="L960" s="18"/>
      <c r="M960" s="1"/>
      <c r="N960" s="1"/>
      <c r="O960" s="60" t="str">
        <f>O$24</f>
        <v>X=60/K</v>
      </c>
    </row>
    <row r="961" spans="1:15" ht="18">
      <c r="A961" s="19" t="s">
        <v>62</v>
      </c>
      <c r="B961" s="25">
        <f>1/32</f>
        <v>3.125E-2</v>
      </c>
      <c r="C961" s="25">
        <f>1/32</f>
        <v>3.125E-2</v>
      </c>
      <c r="D961" s="25">
        <f>1/16</f>
        <v>6.25E-2</v>
      </c>
      <c r="E961" s="25">
        <f>1/8</f>
        <v>0.125</v>
      </c>
      <c r="F961" s="25">
        <f>1/4</f>
        <v>0.25</v>
      </c>
      <c r="G961" s="25">
        <f>1/2</f>
        <v>0.5</v>
      </c>
      <c r="H961" s="24">
        <f t="shared" ref="H961" si="610">SUM(B961:G961)</f>
        <v>1</v>
      </c>
      <c r="I961" s="18"/>
      <c r="J961" s="18"/>
      <c r="K961" s="18"/>
      <c r="L961" s="18"/>
      <c r="M961" s="1"/>
      <c r="N961" s="1"/>
      <c r="O961" s="60">
        <f>O$25</f>
        <v>0</v>
      </c>
    </row>
    <row r="962" spans="1:15" ht="18.75" thickBot="1">
      <c r="A962" s="19" t="s">
        <v>61</v>
      </c>
      <c r="B962" s="29">
        <f>IF($M957&lt;1,13,B961*$H963)</f>
        <v>13</v>
      </c>
      <c r="C962" s="29">
        <f t="shared" ref="C962:G962" si="611">IF($M957&lt;1,13,C961*$H963)</f>
        <v>13</v>
      </c>
      <c r="D962" s="29">
        <f t="shared" si="611"/>
        <v>13</v>
      </c>
      <c r="E962" s="29">
        <f t="shared" si="611"/>
        <v>13</v>
      </c>
      <c r="F962" s="29">
        <f t="shared" si="611"/>
        <v>13</v>
      </c>
      <c r="G962" s="29">
        <f t="shared" si="611"/>
        <v>13</v>
      </c>
      <c r="H962" s="24">
        <f>SUM(B962:G962)</f>
        <v>78</v>
      </c>
      <c r="I962" s="18"/>
      <c r="J962" s="18"/>
      <c r="K962" s="18"/>
      <c r="L962" s="18"/>
      <c r="M962" s="1"/>
      <c r="N962" s="1"/>
      <c r="O962" s="60">
        <f>O$26</f>
        <v>0</v>
      </c>
    </row>
    <row r="963" spans="1:15" ht="19.5" thickTop="1" thickBot="1">
      <c r="A963" s="28" t="s">
        <v>60</v>
      </c>
      <c r="B963" s="43"/>
      <c r="C963" s="44"/>
      <c r="D963" s="44"/>
      <c r="E963" s="44"/>
      <c r="F963" s="44"/>
      <c r="G963" s="45"/>
      <c r="H963" s="18">
        <f>SUM(B963:G963)</f>
        <v>0</v>
      </c>
      <c r="I963" s="18"/>
      <c r="J963" s="18"/>
      <c r="K963" s="18"/>
      <c r="L963" s="18"/>
      <c r="M963" s="1"/>
      <c r="N963" s="1"/>
      <c r="O963" s="60">
        <f>O$27</f>
        <v>0</v>
      </c>
    </row>
    <row r="964" spans="1:15" ht="27" thickTop="1">
      <c r="A964" s="19" t="s">
        <v>63</v>
      </c>
      <c r="B964" s="30">
        <f>(B963-B962)*(B963-B962)</f>
        <v>169</v>
      </c>
      <c r="C964" s="30">
        <f t="shared" ref="C964:G964" si="612">(C963-C962)*(C963-C962)</f>
        <v>169</v>
      </c>
      <c r="D964" s="30">
        <f t="shared" si="612"/>
        <v>169</v>
      </c>
      <c r="E964" s="30">
        <f t="shared" si="612"/>
        <v>169</v>
      </c>
      <c r="F964" s="30">
        <f t="shared" si="612"/>
        <v>169</v>
      </c>
      <c r="G964" s="30">
        <f t="shared" si="612"/>
        <v>169</v>
      </c>
      <c r="H964" s="24"/>
      <c r="I964" s="32" t="s">
        <v>74</v>
      </c>
      <c r="J964" s="18"/>
      <c r="K964" s="18"/>
      <c r="L964" s="18"/>
      <c r="M964" s="1"/>
      <c r="N964" s="1"/>
      <c r="O964" s="60">
        <f>O$28</f>
        <v>0</v>
      </c>
    </row>
    <row r="965" spans="1:15" ht="18.75" thickBot="1">
      <c r="A965" s="19" t="s">
        <v>64</v>
      </c>
      <c r="B965" s="25">
        <f>B964/B962</f>
        <v>13</v>
      </c>
      <c r="C965" s="25">
        <f t="shared" ref="C965:G965" si="613">C964/C962</f>
        <v>13</v>
      </c>
      <c r="D965" s="25">
        <f t="shared" si="613"/>
        <v>13</v>
      </c>
      <c r="E965" s="25">
        <f t="shared" si="613"/>
        <v>13</v>
      </c>
      <c r="F965" s="25">
        <f t="shared" si="613"/>
        <v>13</v>
      </c>
      <c r="G965" s="25">
        <f t="shared" si="613"/>
        <v>13</v>
      </c>
      <c r="H965" s="46">
        <f t="shared" ref="H965" si="614">SUM(B965:G965)</f>
        <v>78</v>
      </c>
      <c r="I965" s="31">
        <f>CHIDIST(H965,1)</f>
        <v>1.0304055432977745E-18</v>
      </c>
      <c r="J965" s="18"/>
      <c r="K965" s="18"/>
      <c r="L965" s="18"/>
      <c r="M965" s="1"/>
      <c r="N965" s="1"/>
      <c r="O965" s="60">
        <f>O$29</f>
        <v>0</v>
      </c>
    </row>
    <row r="966" spans="1:15" ht="18">
      <c r="A966" s="53" t="s">
        <v>77</v>
      </c>
      <c r="B966" s="54"/>
      <c r="C966" s="54"/>
      <c r="D966" s="54"/>
      <c r="E966" s="54"/>
      <c r="F966" s="54"/>
      <c r="G966" s="55"/>
      <c r="H966" s="24"/>
      <c r="I966" s="18"/>
      <c r="J966" s="18"/>
      <c r="K966" s="18"/>
      <c r="L966" s="18"/>
      <c r="M966" s="1"/>
      <c r="N966" s="1"/>
      <c r="O966" s="60">
        <f>O$30</f>
        <v>0</v>
      </c>
    </row>
    <row r="967" spans="1:15" ht="18">
      <c r="A967" s="19" t="s">
        <v>72</v>
      </c>
      <c r="B967" s="26" t="s">
        <v>66</v>
      </c>
      <c r="C967" s="26" t="s">
        <v>67</v>
      </c>
      <c r="D967" s="26" t="s">
        <v>68</v>
      </c>
      <c r="E967" s="26" t="s">
        <v>69</v>
      </c>
      <c r="F967" s="26" t="s">
        <v>70</v>
      </c>
      <c r="G967" s="26" t="s">
        <v>71</v>
      </c>
      <c r="H967" s="24"/>
      <c r="I967" s="17"/>
      <c r="J967" s="17"/>
      <c r="K967" s="17"/>
      <c r="L967" s="17"/>
      <c r="M967" s="1"/>
      <c r="N967" s="1"/>
      <c r="O967" s="60">
        <f>O$31</f>
        <v>0</v>
      </c>
    </row>
    <row r="968" spans="1:15" ht="18">
      <c r="A968" s="19" t="s">
        <v>65</v>
      </c>
      <c r="B968" s="25">
        <f>2/74</f>
        <v>2.7027027027027029E-2</v>
      </c>
      <c r="C968" s="25">
        <f t="shared" ref="C968" si="615">2/74</f>
        <v>2.7027027027027029E-2</v>
      </c>
      <c r="D968" s="25">
        <f>4/74</f>
        <v>5.4054054054054057E-2</v>
      </c>
      <c r="E968" s="25">
        <f>6/74</f>
        <v>8.1081081081081086E-2</v>
      </c>
      <c r="F968" s="25">
        <f>14/74</f>
        <v>0.1891891891891892</v>
      </c>
      <c r="G968" s="25">
        <f>46/74</f>
        <v>0.6216216216216216</v>
      </c>
      <c r="H968" s="24">
        <f t="shared" ref="H968:H969" si="616">SUM(B968:G968)</f>
        <v>1</v>
      </c>
      <c r="I968" s="17"/>
      <c r="J968" s="17"/>
      <c r="K968" s="17"/>
      <c r="L968" s="17"/>
      <c r="M968" s="1"/>
      <c r="N968" s="1"/>
      <c r="O968" s="60">
        <f>O$32</f>
        <v>0</v>
      </c>
    </row>
    <row r="969" spans="1:15" ht="18.75" thickBot="1">
      <c r="A969" s="19" t="s">
        <v>73</v>
      </c>
      <c r="B969" s="29">
        <f>IF($M957&lt;1,13,B968*$H970)</f>
        <v>13</v>
      </c>
      <c r="C969" s="29">
        <f t="shared" ref="C969:G969" si="617">IF($M957&lt;1,13,C968*$H970)</f>
        <v>13</v>
      </c>
      <c r="D969" s="29">
        <f t="shared" si="617"/>
        <v>13</v>
      </c>
      <c r="E969" s="29">
        <f t="shared" si="617"/>
        <v>13</v>
      </c>
      <c r="F969" s="29">
        <f t="shared" si="617"/>
        <v>13</v>
      </c>
      <c r="G969" s="29">
        <f t="shared" si="617"/>
        <v>13</v>
      </c>
      <c r="H969" s="24">
        <f t="shared" si="616"/>
        <v>78</v>
      </c>
      <c r="I969" s="17"/>
      <c r="J969" s="17"/>
      <c r="K969" s="17"/>
      <c r="L969" s="17"/>
      <c r="M969" s="1"/>
      <c r="N969" s="1"/>
      <c r="O969" s="60">
        <f>O$33</f>
        <v>0</v>
      </c>
    </row>
    <row r="970" spans="1:15" ht="19.5" thickTop="1" thickBot="1">
      <c r="A970" s="28" t="s">
        <v>60</v>
      </c>
      <c r="B970" s="40">
        <f>B963</f>
        <v>0</v>
      </c>
      <c r="C970" s="41">
        <f t="shared" ref="C970:G970" si="618">C963</f>
        <v>0</v>
      </c>
      <c r="D970" s="41">
        <f t="shared" si="618"/>
        <v>0</v>
      </c>
      <c r="E970" s="41">
        <f t="shared" si="618"/>
        <v>0</v>
      </c>
      <c r="F970" s="41">
        <f t="shared" si="618"/>
        <v>0</v>
      </c>
      <c r="G970" s="42">
        <f t="shared" si="618"/>
        <v>0</v>
      </c>
      <c r="H970" s="18">
        <f>SUM(B970:G970)</f>
        <v>0</v>
      </c>
      <c r="I970" s="17"/>
      <c r="J970" s="17"/>
      <c r="K970" s="17"/>
      <c r="L970" s="17"/>
      <c r="M970" s="1"/>
      <c r="N970" s="1"/>
      <c r="O970" s="60">
        <f>O$34</f>
        <v>0</v>
      </c>
    </row>
    <row r="971" spans="1:15" ht="27" thickTop="1">
      <c r="A971" s="19" t="s">
        <v>63</v>
      </c>
      <c r="B971" s="30">
        <f>(B970-B969)*(B970-B969)</f>
        <v>169</v>
      </c>
      <c r="C971" s="30">
        <f t="shared" ref="C971:G971" si="619">(C970-C969)*(C970-C969)</f>
        <v>169</v>
      </c>
      <c r="D971" s="30">
        <f t="shared" si="619"/>
        <v>169</v>
      </c>
      <c r="E971" s="30">
        <f t="shared" si="619"/>
        <v>169</v>
      </c>
      <c r="F971" s="30">
        <f t="shared" si="619"/>
        <v>169</v>
      </c>
      <c r="G971" s="30">
        <f t="shared" si="619"/>
        <v>169</v>
      </c>
      <c r="H971" s="24"/>
      <c r="I971" s="32" t="s">
        <v>74</v>
      </c>
      <c r="J971" s="17"/>
      <c r="K971" s="17"/>
      <c r="L971" s="17"/>
      <c r="M971" s="1"/>
      <c r="N971" s="1"/>
      <c r="O971" s="60">
        <f>O$35</f>
        <v>0</v>
      </c>
    </row>
    <row r="972" spans="1:15" ht="18.75" thickBot="1">
      <c r="A972" s="19" t="s">
        <v>64</v>
      </c>
      <c r="B972" s="25">
        <f>B971/B969</f>
        <v>13</v>
      </c>
      <c r="C972" s="25">
        <f t="shared" ref="C972:G972" si="620">C971/C969</f>
        <v>13</v>
      </c>
      <c r="D972" s="25">
        <f t="shared" si="620"/>
        <v>13</v>
      </c>
      <c r="E972" s="25">
        <f t="shared" si="620"/>
        <v>13</v>
      </c>
      <c r="F972" s="25">
        <f t="shared" si="620"/>
        <v>13</v>
      </c>
      <c r="G972" s="25">
        <f t="shared" si="620"/>
        <v>13</v>
      </c>
      <c r="H972" s="46">
        <f t="shared" ref="H972" si="621">SUM(B972:G972)</f>
        <v>78</v>
      </c>
      <c r="I972" s="31">
        <f>CHIDIST(H972,1)</f>
        <v>1.0304055432977745E-18</v>
      </c>
      <c r="J972" s="17"/>
      <c r="K972" s="17"/>
      <c r="L972" s="17"/>
      <c r="M972" s="1"/>
      <c r="N972" s="1"/>
      <c r="O972" s="60">
        <f>O$36</f>
        <v>0</v>
      </c>
    </row>
    <row r="973" spans="1:15" ht="18.75" thickBot="1">
      <c r="A973" s="1"/>
      <c r="B973" s="33"/>
      <c r="C973" s="33"/>
      <c r="D973" s="33"/>
      <c r="E973" s="33"/>
      <c r="F973" s="33"/>
      <c r="G973" s="33"/>
      <c r="H973" s="17"/>
      <c r="I973" s="17"/>
      <c r="J973" s="17"/>
      <c r="K973" s="17"/>
      <c r="L973" s="17"/>
      <c r="M973" s="1"/>
      <c r="N973" s="1"/>
      <c r="O973" s="60">
        <f>O$37</f>
        <v>0</v>
      </c>
    </row>
    <row r="974" spans="1:15" ht="18">
      <c r="A974" s="1" t="s">
        <v>75</v>
      </c>
      <c r="B974" s="34">
        <v>0</v>
      </c>
      <c r="C974" s="35">
        <v>0.1</v>
      </c>
      <c r="D974" s="35">
        <v>0.5</v>
      </c>
      <c r="E974" s="35">
        <v>1</v>
      </c>
      <c r="F974" s="35">
        <v>2.5</v>
      </c>
      <c r="G974" s="36">
        <v>5</v>
      </c>
      <c r="H974" s="17"/>
      <c r="I974" s="17"/>
      <c r="J974" s="17"/>
      <c r="K974" s="17"/>
      <c r="L974" s="17"/>
      <c r="M974" s="1"/>
      <c r="N974" s="1"/>
      <c r="O974" s="60">
        <f>O$38</f>
        <v>0</v>
      </c>
    </row>
    <row r="975" spans="1:15" ht="18.75" thickBot="1">
      <c r="A975" s="1" t="s">
        <v>76</v>
      </c>
      <c r="B975" s="37">
        <f>CHIDIST(B974,1)</f>
        <v>1</v>
      </c>
      <c r="C975" s="38">
        <f t="shared" ref="C975:G975" si="622">CHIDIST(C974,1)</f>
        <v>0.75182963429462546</v>
      </c>
      <c r="D975" s="38">
        <f t="shared" si="622"/>
        <v>0.4795001239653619</v>
      </c>
      <c r="E975" s="38">
        <f t="shared" si="622"/>
        <v>0.31731081309762943</v>
      </c>
      <c r="F975" s="38">
        <f t="shared" si="622"/>
        <v>0.11384633491240598</v>
      </c>
      <c r="G975" s="39">
        <f t="shared" si="622"/>
        <v>2.5347320288920873E-2</v>
      </c>
      <c r="H975" s="17"/>
      <c r="I975" s="17"/>
      <c r="J975" s="17"/>
      <c r="K975" s="17"/>
      <c r="L975" s="17"/>
      <c r="M975" s="1"/>
      <c r="N975" s="1"/>
      <c r="O975" s="60">
        <f>O$39</f>
        <v>0</v>
      </c>
    </row>
    <row r="976" spans="1:15" ht="18">
      <c r="A976" s="1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"/>
      <c r="N976" s="1"/>
      <c r="O976" s="60">
        <f>O$40</f>
        <v>0</v>
      </c>
    </row>
    <row r="977" spans="1:15" ht="18">
      <c r="A977" s="47"/>
      <c r="B977" s="48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"/>
      <c r="N977" s="1"/>
      <c r="O977" s="60">
        <f>O$41</f>
        <v>0</v>
      </c>
    </row>
    <row r="978" spans="1:15" ht="18">
      <c r="A978" s="14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"/>
      <c r="N978" s="1"/>
      <c r="O978" s="60">
        <f>O$42</f>
        <v>0</v>
      </c>
    </row>
    <row r="979" spans="1:15" ht="18">
      <c r="A979" s="14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"/>
      <c r="N979" s="1"/>
      <c r="O979" s="60">
        <f>O$43</f>
        <v>0</v>
      </c>
    </row>
    <row r="980" spans="1:15" ht="1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5" ht="19.5" thickBot="1">
      <c r="A981" s="7">
        <f>'Название и список группы'!A39</f>
        <v>38</v>
      </c>
      <c r="B981" s="56">
        <f>'Название и список группы'!B39</f>
        <v>0</v>
      </c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1"/>
      <c r="O981" s="60" t="str">
        <f>O$19</f>
        <v>Заполните только желтые поля!!!</v>
      </c>
    </row>
    <row r="982" spans="1:15" ht="18.75" thickTop="1">
      <c r="A982" s="19" t="s">
        <v>58</v>
      </c>
      <c r="B982" s="20">
        <v>1</v>
      </c>
      <c r="C982" s="20">
        <v>2</v>
      </c>
      <c r="D982" s="21">
        <v>3</v>
      </c>
      <c r="E982" s="21">
        <v>4</v>
      </c>
      <c r="F982" s="21">
        <v>5</v>
      </c>
      <c r="G982" s="21">
        <v>6</v>
      </c>
      <c r="H982" s="21">
        <v>7</v>
      </c>
      <c r="I982" s="21">
        <v>8</v>
      </c>
      <c r="J982" s="21">
        <v>9</v>
      </c>
      <c r="K982" s="21">
        <v>10</v>
      </c>
      <c r="L982" s="24"/>
      <c r="M982" s="58" t="s">
        <v>1</v>
      </c>
      <c r="N982" s="1"/>
      <c r="O982" s="61" t="str">
        <f>O$20</f>
        <v>10 серий по &lt;7 бросков монеты</v>
      </c>
    </row>
    <row r="983" spans="1:15" ht="18.75" thickBot="1">
      <c r="A983" s="19" t="s">
        <v>0</v>
      </c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18"/>
      <c r="M983" s="59">
        <f>IF(H989=10,1,10^(-5))</f>
        <v>1.0000000000000001E-5</v>
      </c>
      <c r="N983" s="1"/>
      <c r="O983" s="65" t="str">
        <f>O$21</f>
        <v>Серия завершается, если выпал "орел" или,</v>
      </c>
    </row>
    <row r="984" spans="1:15" ht="18.75" thickTop="1">
      <c r="A984" s="19" t="s">
        <v>57</v>
      </c>
      <c r="B984" s="16">
        <f>IF(B983=0,0,60/B983)</f>
        <v>0</v>
      </c>
      <c r="C984" s="16">
        <f t="shared" ref="C984:K984" si="623">IF(C983=0,0,60/C983)</f>
        <v>0</v>
      </c>
      <c r="D984" s="16">
        <f t="shared" si="623"/>
        <v>0</v>
      </c>
      <c r="E984" s="16">
        <f t="shared" si="623"/>
        <v>0</v>
      </c>
      <c r="F984" s="16">
        <f t="shared" si="623"/>
        <v>0</v>
      </c>
      <c r="G984" s="16">
        <f t="shared" si="623"/>
        <v>0</v>
      </c>
      <c r="H984" s="16">
        <f t="shared" si="623"/>
        <v>0</v>
      </c>
      <c r="I984" s="16">
        <f t="shared" si="623"/>
        <v>0</v>
      </c>
      <c r="J984" s="16">
        <f t="shared" si="623"/>
        <v>0</v>
      </c>
      <c r="K984" s="16">
        <f t="shared" si="623"/>
        <v>0</v>
      </c>
      <c r="L984" s="24"/>
      <c r="M984" s="1"/>
      <c r="N984" s="1"/>
      <c r="O984" s="65" t="str">
        <f>O$22</f>
        <v>если выпали только решки, после 6-го броска.</v>
      </c>
    </row>
    <row r="985" spans="1:15" ht="18">
      <c r="A985" s="49" t="s">
        <v>78</v>
      </c>
      <c r="B985" s="50">
        <f>IF(SUM(B983:L983)&gt;0,1,10^(-5))</f>
        <v>1.0000000000000001E-5</v>
      </c>
      <c r="C985" s="22"/>
      <c r="D985" s="22"/>
      <c r="E985" s="22"/>
      <c r="F985" s="22"/>
      <c r="G985" s="22"/>
      <c r="H985" s="23"/>
      <c r="I985" s="23"/>
      <c r="J985" s="23"/>
      <c r="K985" s="23"/>
      <c r="L985" s="18"/>
      <c r="M985" s="1"/>
      <c r="N985" s="1"/>
      <c r="O985" s="60" t="str">
        <f>O$23</f>
        <v>K - кол-во бросков серии.</v>
      </c>
    </row>
    <row r="986" spans="1:15" ht="18">
      <c r="A986" s="19" t="s">
        <v>59</v>
      </c>
      <c r="B986" s="16">
        <v>10</v>
      </c>
      <c r="C986" s="16">
        <v>12</v>
      </c>
      <c r="D986" s="16">
        <v>15</v>
      </c>
      <c r="E986" s="16">
        <v>20</v>
      </c>
      <c r="F986" s="16">
        <v>30</v>
      </c>
      <c r="G986" s="16">
        <v>60</v>
      </c>
      <c r="H986" s="24"/>
      <c r="I986" s="18"/>
      <c r="J986" s="18"/>
      <c r="K986" s="18"/>
      <c r="L986" s="18"/>
      <c r="M986" s="1"/>
      <c r="N986" s="1"/>
      <c r="O986" s="60" t="str">
        <f>O$24</f>
        <v>X=60/K</v>
      </c>
    </row>
    <row r="987" spans="1:15" ht="18">
      <c r="A987" s="19" t="s">
        <v>62</v>
      </c>
      <c r="B987" s="25">
        <f>1/32</f>
        <v>3.125E-2</v>
      </c>
      <c r="C987" s="25">
        <f>1/32</f>
        <v>3.125E-2</v>
      </c>
      <c r="D987" s="25">
        <f>1/16</f>
        <v>6.25E-2</v>
      </c>
      <c r="E987" s="25">
        <f>1/8</f>
        <v>0.125</v>
      </c>
      <c r="F987" s="25">
        <f>1/4</f>
        <v>0.25</v>
      </c>
      <c r="G987" s="25">
        <f>1/2</f>
        <v>0.5</v>
      </c>
      <c r="H987" s="24">
        <f t="shared" ref="H987" si="624">SUM(B987:G987)</f>
        <v>1</v>
      </c>
      <c r="I987" s="18"/>
      <c r="J987" s="18"/>
      <c r="K987" s="18"/>
      <c r="L987" s="18"/>
      <c r="M987" s="1"/>
      <c r="N987" s="1"/>
      <c r="O987" s="60">
        <f>O$25</f>
        <v>0</v>
      </c>
    </row>
    <row r="988" spans="1:15" ht="18.75" thickBot="1">
      <c r="A988" s="19" t="s">
        <v>61</v>
      </c>
      <c r="B988" s="29">
        <f>IF($M983&lt;1,13,B987*$H989)</f>
        <v>13</v>
      </c>
      <c r="C988" s="29">
        <f t="shared" ref="C988:G988" si="625">IF($M983&lt;1,13,C987*$H989)</f>
        <v>13</v>
      </c>
      <c r="D988" s="29">
        <f t="shared" si="625"/>
        <v>13</v>
      </c>
      <c r="E988" s="29">
        <f t="shared" si="625"/>
        <v>13</v>
      </c>
      <c r="F988" s="29">
        <f t="shared" si="625"/>
        <v>13</v>
      </c>
      <c r="G988" s="29">
        <f t="shared" si="625"/>
        <v>13</v>
      </c>
      <c r="H988" s="24">
        <f>SUM(B988:G988)</f>
        <v>78</v>
      </c>
      <c r="I988" s="18"/>
      <c r="J988" s="18"/>
      <c r="K988" s="18"/>
      <c r="L988" s="18"/>
      <c r="M988" s="1"/>
      <c r="N988" s="1"/>
      <c r="O988" s="60">
        <f>O$26</f>
        <v>0</v>
      </c>
    </row>
    <row r="989" spans="1:15" ht="19.5" thickTop="1" thickBot="1">
      <c r="A989" s="28" t="s">
        <v>60</v>
      </c>
      <c r="B989" s="43"/>
      <c r="C989" s="44"/>
      <c r="D989" s="44"/>
      <c r="E989" s="44"/>
      <c r="F989" s="44"/>
      <c r="G989" s="45"/>
      <c r="H989" s="18">
        <f>SUM(B989:G989)</f>
        <v>0</v>
      </c>
      <c r="I989" s="18"/>
      <c r="J989" s="18"/>
      <c r="K989" s="18"/>
      <c r="L989" s="18"/>
      <c r="M989" s="1"/>
      <c r="N989" s="1"/>
      <c r="O989" s="60">
        <f>O$27</f>
        <v>0</v>
      </c>
    </row>
    <row r="990" spans="1:15" ht="27" thickTop="1">
      <c r="A990" s="19" t="s">
        <v>63</v>
      </c>
      <c r="B990" s="30">
        <f>(B989-B988)*(B989-B988)</f>
        <v>169</v>
      </c>
      <c r="C990" s="30">
        <f t="shared" ref="C990:G990" si="626">(C989-C988)*(C989-C988)</f>
        <v>169</v>
      </c>
      <c r="D990" s="30">
        <f t="shared" si="626"/>
        <v>169</v>
      </c>
      <c r="E990" s="30">
        <f t="shared" si="626"/>
        <v>169</v>
      </c>
      <c r="F990" s="30">
        <f t="shared" si="626"/>
        <v>169</v>
      </c>
      <c r="G990" s="30">
        <f t="shared" si="626"/>
        <v>169</v>
      </c>
      <c r="H990" s="24"/>
      <c r="I990" s="32" t="s">
        <v>74</v>
      </c>
      <c r="J990" s="18"/>
      <c r="K990" s="18"/>
      <c r="L990" s="18"/>
      <c r="M990" s="1"/>
      <c r="N990" s="1"/>
      <c r="O990" s="60">
        <f>O$28</f>
        <v>0</v>
      </c>
    </row>
    <row r="991" spans="1:15" ht="18.75" thickBot="1">
      <c r="A991" s="19" t="s">
        <v>64</v>
      </c>
      <c r="B991" s="25">
        <f>B990/B988</f>
        <v>13</v>
      </c>
      <c r="C991" s="25">
        <f t="shared" ref="C991:G991" si="627">C990/C988</f>
        <v>13</v>
      </c>
      <c r="D991" s="25">
        <f t="shared" si="627"/>
        <v>13</v>
      </c>
      <c r="E991" s="25">
        <f t="shared" si="627"/>
        <v>13</v>
      </c>
      <c r="F991" s="25">
        <f t="shared" si="627"/>
        <v>13</v>
      </c>
      <c r="G991" s="25">
        <f t="shared" si="627"/>
        <v>13</v>
      </c>
      <c r="H991" s="46">
        <f t="shared" ref="H991" si="628">SUM(B991:G991)</f>
        <v>78</v>
      </c>
      <c r="I991" s="31">
        <f>CHIDIST(H991,1)</f>
        <v>1.0304055432977745E-18</v>
      </c>
      <c r="J991" s="18"/>
      <c r="K991" s="18"/>
      <c r="L991" s="18"/>
      <c r="M991" s="1"/>
      <c r="N991" s="1"/>
      <c r="O991" s="60">
        <f>O$29</f>
        <v>0</v>
      </c>
    </row>
    <row r="992" spans="1:15" ht="18">
      <c r="A992" s="53" t="s">
        <v>77</v>
      </c>
      <c r="B992" s="54"/>
      <c r="C992" s="54"/>
      <c r="D992" s="54"/>
      <c r="E992" s="54"/>
      <c r="F992" s="54"/>
      <c r="G992" s="55"/>
      <c r="H992" s="24"/>
      <c r="I992" s="18"/>
      <c r="J992" s="18"/>
      <c r="K992" s="18"/>
      <c r="L992" s="18"/>
      <c r="M992" s="1"/>
      <c r="N992" s="1"/>
      <c r="O992" s="60">
        <f>O$30</f>
        <v>0</v>
      </c>
    </row>
    <row r="993" spans="1:15" ht="18">
      <c r="A993" s="19" t="s">
        <v>72</v>
      </c>
      <c r="B993" s="26" t="s">
        <v>66</v>
      </c>
      <c r="C993" s="26" t="s">
        <v>67</v>
      </c>
      <c r="D993" s="26" t="s">
        <v>68</v>
      </c>
      <c r="E993" s="26" t="s">
        <v>69</v>
      </c>
      <c r="F993" s="26" t="s">
        <v>70</v>
      </c>
      <c r="G993" s="26" t="s">
        <v>71</v>
      </c>
      <c r="H993" s="24"/>
      <c r="I993" s="17"/>
      <c r="J993" s="17"/>
      <c r="K993" s="17"/>
      <c r="L993" s="17"/>
      <c r="M993" s="1"/>
      <c r="N993" s="1"/>
      <c r="O993" s="60">
        <f>O$31</f>
        <v>0</v>
      </c>
    </row>
    <row r="994" spans="1:15" ht="18">
      <c r="A994" s="19" t="s">
        <v>65</v>
      </c>
      <c r="B994" s="25">
        <f>2/74</f>
        <v>2.7027027027027029E-2</v>
      </c>
      <c r="C994" s="25">
        <f t="shared" ref="C994" si="629">2/74</f>
        <v>2.7027027027027029E-2</v>
      </c>
      <c r="D994" s="25">
        <f>4/74</f>
        <v>5.4054054054054057E-2</v>
      </c>
      <c r="E994" s="25">
        <f>6/74</f>
        <v>8.1081081081081086E-2</v>
      </c>
      <c r="F994" s="25">
        <f>14/74</f>
        <v>0.1891891891891892</v>
      </c>
      <c r="G994" s="25">
        <f>46/74</f>
        <v>0.6216216216216216</v>
      </c>
      <c r="H994" s="24">
        <f t="shared" ref="H994:H995" si="630">SUM(B994:G994)</f>
        <v>1</v>
      </c>
      <c r="I994" s="17"/>
      <c r="J994" s="17"/>
      <c r="K994" s="17"/>
      <c r="L994" s="17"/>
      <c r="M994" s="1"/>
      <c r="N994" s="1"/>
      <c r="O994" s="60">
        <f>O$32</f>
        <v>0</v>
      </c>
    </row>
    <row r="995" spans="1:15" ht="18.75" thickBot="1">
      <c r="A995" s="19" t="s">
        <v>73</v>
      </c>
      <c r="B995" s="29">
        <f>IF($M983&lt;1,13,B994*$H996)</f>
        <v>13</v>
      </c>
      <c r="C995" s="29">
        <f t="shared" ref="C995:G995" si="631">IF($M983&lt;1,13,C994*$H996)</f>
        <v>13</v>
      </c>
      <c r="D995" s="29">
        <f t="shared" si="631"/>
        <v>13</v>
      </c>
      <c r="E995" s="29">
        <f t="shared" si="631"/>
        <v>13</v>
      </c>
      <c r="F995" s="29">
        <f t="shared" si="631"/>
        <v>13</v>
      </c>
      <c r="G995" s="29">
        <f t="shared" si="631"/>
        <v>13</v>
      </c>
      <c r="H995" s="24">
        <f t="shared" si="630"/>
        <v>78</v>
      </c>
      <c r="I995" s="17"/>
      <c r="J995" s="17"/>
      <c r="K995" s="17"/>
      <c r="L995" s="17"/>
      <c r="M995" s="1"/>
      <c r="N995" s="1"/>
      <c r="O995" s="60">
        <f>O$33</f>
        <v>0</v>
      </c>
    </row>
    <row r="996" spans="1:15" ht="19.5" thickTop="1" thickBot="1">
      <c r="A996" s="28" t="s">
        <v>60</v>
      </c>
      <c r="B996" s="40">
        <f>B989</f>
        <v>0</v>
      </c>
      <c r="C996" s="41">
        <f t="shared" ref="C996:G996" si="632">C989</f>
        <v>0</v>
      </c>
      <c r="D996" s="41">
        <f t="shared" si="632"/>
        <v>0</v>
      </c>
      <c r="E996" s="41">
        <f t="shared" si="632"/>
        <v>0</v>
      </c>
      <c r="F996" s="41">
        <f t="shared" si="632"/>
        <v>0</v>
      </c>
      <c r="G996" s="42">
        <f t="shared" si="632"/>
        <v>0</v>
      </c>
      <c r="H996" s="18">
        <f>SUM(B996:G996)</f>
        <v>0</v>
      </c>
      <c r="I996" s="17"/>
      <c r="J996" s="17"/>
      <c r="K996" s="17"/>
      <c r="L996" s="17"/>
      <c r="M996" s="1"/>
      <c r="N996" s="1"/>
      <c r="O996" s="60">
        <f>O$34</f>
        <v>0</v>
      </c>
    </row>
    <row r="997" spans="1:15" ht="27" thickTop="1">
      <c r="A997" s="19" t="s">
        <v>63</v>
      </c>
      <c r="B997" s="30">
        <f>(B996-B995)*(B996-B995)</f>
        <v>169</v>
      </c>
      <c r="C997" s="30">
        <f t="shared" ref="C997:G997" si="633">(C996-C995)*(C996-C995)</f>
        <v>169</v>
      </c>
      <c r="D997" s="30">
        <f t="shared" si="633"/>
        <v>169</v>
      </c>
      <c r="E997" s="30">
        <f t="shared" si="633"/>
        <v>169</v>
      </c>
      <c r="F997" s="30">
        <f t="shared" si="633"/>
        <v>169</v>
      </c>
      <c r="G997" s="30">
        <f t="shared" si="633"/>
        <v>169</v>
      </c>
      <c r="H997" s="24"/>
      <c r="I997" s="32" t="s">
        <v>74</v>
      </c>
      <c r="J997" s="17"/>
      <c r="K997" s="17"/>
      <c r="L997" s="17"/>
      <c r="M997" s="1"/>
      <c r="N997" s="1"/>
      <c r="O997" s="60">
        <f>O$35</f>
        <v>0</v>
      </c>
    </row>
    <row r="998" spans="1:15" ht="18.75" thickBot="1">
      <c r="A998" s="19" t="s">
        <v>64</v>
      </c>
      <c r="B998" s="25">
        <f>B997/B995</f>
        <v>13</v>
      </c>
      <c r="C998" s="25">
        <f t="shared" ref="C998:G998" si="634">C997/C995</f>
        <v>13</v>
      </c>
      <c r="D998" s="25">
        <f t="shared" si="634"/>
        <v>13</v>
      </c>
      <c r="E998" s="25">
        <f t="shared" si="634"/>
        <v>13</v>
      </c>
      <c r="F998" s="25">
        <f t="shared" si="634"/>
        <v>13</v>
      </c>
      <c r="G998" s="25">
        <f t="shared" si="634"/>
        <v>13</v>
      </c>
      <c r="H998" s="46">
        <f t="shared" ref="H998" si="635">SUM(B998:G998)</f>
        <v>78</v>
      </c>
      <c r="I998" s="31">
        <f>CHIDIST(H998,1)</f>
        <v>1.0304055432977745E-18</v>
      </c>
      <c r="J998" s="17"/>
      <c r="K998" s="17"/>
      <c r="L998" s="17"/>
      <c r="M998" s="1"/>
      <c r="N998" s="1"/>
      <c r="O998" s="60">
        <f>O$36</f>
        <v>0</v>
      </c>
    </row>
    <row r="999" spans="1:15" ht="18.75" thickBot="1">
      <c r="A999" s="1"/>
      <c r="B999" s="33"/>
      <c r="C999" s="33"/>
      <c r="D999" s="33"/>
      <c r="E999" s="33"/>
      <c r="F999" s="33"/>
      <c r="G999" s="33"/>
      <c r="H999" s="17"/>
      <c r="I999" s="17"/>
      <c r="J999" s="17"/>
      <c r="K999" s="17"/>
      <c r="L999" s="17"/>
      <c r="M999" s="1"/>
      <c r="N999" s="1"/>
      <c r="O999" s="60">
        <f>O$37</f>
        <v>0</v>
      </c>
    </row>
    <row r="1000" spans="1:15" ht="18">
      <c r="A1000" s="1" t="s">
        <v>75</v>
      </c>
      <c r="B1000" s="34">
        <v>0</v>
      </c>
      <c r="C1000" s="35">
        <v>0.1</v>
      </c>
      <c r="D1000" s="35">
        <v>0.5</v>
      </c>
      <c r="E1000" s="35">
        <v>1</v>
      </c>
      <c r="F1000" s="35">
        <v>2.5</v>
      </c>
      <c r="G1000" s="36">
        <v>5</v>
      </c>
      <c r="H1000" s="17"/>
      <c r="I1000" s="17"/>
      <c r="J1000" s="17"/>
      <c r="K1000" s="17"/>
      <c r="L1000" s="17"/>
      <c r="M1000" s="1"/>
      <c r="N1000" s="1"/>
      <c r="O1000" s="60">
        <f>O$38</f>
        <v>0</v>
      </c>
    </row>
    <row r="1001" spans="1:15" ht="18.75" thickBot="1">
      <c r="A1001" s="1" t="s">
        <v>76</v>
      </c>
      <c r="B1001" s="37">
        <f>CHIDIST(B1000,1)</f>
        <v>1</v>
      </c>
      <c r="C1001" s="38">
        <f t="shared" ref="C1001:G1001" si="636">CHIDIST(C1000,1)</f>
        <v>0.75182963429462546</v>
      </c>
      <c r="D1001" s="38">
        <f t="shared" si="636"/>
        <v>0.4795001239653619</v>
      </c>
      <c r="E1001" s="38">
        <f t="shared" si="636"/>
        <v>0.31731081309762943</v>
      </c>
      <c r="F1001" s="38">
        <f t="shared" si="636"/>
        <v>0.11384633491240598</v>
      </c>
      <c r="G1001" s="39">
        <f t="shared" si="636"/>
        <v>2.5347320288920873E-2</v>
      </c>
      <c r="H1001" s="17"/>
      <c r="I1001" s="17"/>
      <c r="J1001" s="17"/>
      <c r="K1001" s="17"/>
      <c r="L1001" s="17"/>
      <c r="M1001" s="1"/>
      <c r="N1001" s="1"/>
      <c r="O1001" s="60">
        <f>O$39</f>
        <v>0</v>
      </c>
    </row>
    <row r="1002" spans="1:15" ht="18">
      <c r="A1002" s="1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"/>
      <c r="N1002" s="1"/>
      <c r="O1002" s="60">
        <f>O$40</f>
        <v>0</v>
      </c>
    </row>
    <row r="1003" spans="1:15" ht="18">
      <c r="A1003" s="47"/>
      <c r="B1003" s="48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"/>
      <c r="N1003" s="1"/>
      <c r="O1003" s="60">
        <f>O$41</f>
        <v>0</v>
      </c>
    </row>
    <row r="1004" spans="1:15" ht="18">
      <c r="A1004" s="14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"/>
      <c r="N1004" s="1"/>
      <c r="O1004" s="60">
        <f>O$42</f>
        <v>0</v>
      </c>
    </row>
    <row r="1005" spans="1:15" ht="18">
      <c r="A1005" s="14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"/>
      <c r="N1005" s="1"/>
      <c r="O1005" s="60">
        <f>O$43</f>
        <v>0</v>
      </c>
    </row>
    <row r="1006" spans="1:15" ht="18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5" ht="19.5" thickBot="1">
      <c r="A1007" s="7">
        <f>'Название и список группы'!A40</f>
        <v>39</v>
      </c>
      <c r="B1007" s="56">
        <f>'Название и список группы'!B40</f>
        <v>0</v>
      </c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1"/>
      <c r="O1007" s="60" t="str">
        <f>O$19</f>
        <v>Заполните только желтые поля!!!</v>
      </c>
    </row>
    <row r="1008" spans="1:15" ht="18.75" thickTop="1">
      <c r="A1008" s="19" t="s">
        <v>58</v>
      </c>
      <c r="B1008" s="20">
        <v>1</v>
      </c>
      <c r="C1008" s="20">
        <v>2</v>
      </c>
      <c r="D1008" s="21">
        <v>3</v>
      </c>
      <c r="E1008" s="21">
        <v>4</v>
      </c>
      <c r="F1008" s="21">
        <v>5</v>
      </c>
      <c r="G1008" s="21">
        <v>6</v>
      </c>
      <c r="H1008" s="21">
        <v>7</v>
      </c>
      <c r="I1008" s="21">
        <v>8</v>
      </c>
      <c r="J1008" s="21">
        <v>9</v>
      </c>
      <c r="K1008" s="21">
        <v>10</v>
      </c>
      <c r="L1008" s="24"/>
      <c r="M1008" s="58" t="s">
        <v>1</v>
      </c>
      <c r="N1008" s="1"/>
      <c r="O1008" s="61" t="str">
        <f>O$20</f>
        <v>10 серий по &lt;7 бросков монеты</v>
      </c>
    </row>
    <row r="1009" spans="1:15" ht="18.75" thickBot="1">
      <c r="A1009" s="19" t="s">
        <v>0</v>
      </c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18"/>
      <c r="M1009" s="59">
        <f>IF(H1015=10,1,10^(-5))</f>
        <v>1.0000000000000001E-5</v>
      </c>
      <c r="N1009" s="1"/>
      <c r="O1009" s="65" t="str">
        <f>O$21</f>
        <v>Серия завершается, если выпал "орел" или,</v>
      </c>
    </row>
    <row r="1010" spans="1:15" ht="18.75" thickTop="1">
      <c r="A1010" s="19" t="s">
        <v>57</v>
      </c>
      <c r="B1010" s="16">
        <f>IF(B1009=0,0,60/B1009)</f>
        <v>0</v>
      </c>
      <c r="C1010" s="16">
        <f t="shared" ref="C1010:K1010" si="637">IF(C1009=0,0,60/C1009)</f>
        <v>0</v>
      </c>
      <c r="D1010" s="16">
        <f t="shared" si="637"/>
        <v>0</v>
      </c>
      <c r="E1010" s="16">
        <f t="shared" si="637"/>
        <v>0</v>
      </c>
      <c r="F1010" s="16">
        <f t="shared" si="637"/>
        <v>0</v>
      </c>
      <c r="G1010" s="16">
        <f t="shared" si="637"/>
        <v>0</v>
      </c>
      <c r="H1010" s="16">
        <f t="shared" si="637"/>
        <v>0</v>
      </c>
      <c r="I1010" s="16">
        <f t="shared" si="637"/>
        <v>0</v>
      </c>
      <c r="J1010" s="16">
        <f t="shared" si="637"/>
        <v>0</v>
      </c>
      <c r="K1010" s="16">
        <f t="shared" si="637"/>
        <v>0</v>
      </c>
      <c r="L1010" s="24"/>
      <c r="M1010" s="1"/>
      <c r="N1010" s="1"/>
      <c r="O1010" s="65" t="str">
        <f>O$22</f>
        <v>если выпали только решки, после 6-го броска.</v>
      </c>
    </row>
    <row r="1011" spans="1:15" ht="18">
      <c r="A1011" s="49" t="s">
        <v>78</v>
      </c>
      <c r="B1011" s="50">
        <f>IF(SUM(B1009:L1009)&gt;0,1,10^(-5))</f>
        <v>1.0000000000000001E-5</v>
      </c>
      <c r="C1011" s="22"/>
      <c r="D1011" s="22"/>
      <c r="E1011" s="22"/>
      <c r="F1011" s="22"/>
      <c r="G1011" s="22"/>
      <c r="H1011" s="23"/>
      <c r="I1011" s="23"/>
      <c r="J1011" s="23"/>
      <c r="K1011" s="23"/>
      <c r="L1011" s="18"/>
      <c r="M1011" s="1"/>
      <c r="N1011" s="1"/>
      <c r="O1011" s="60" t="str">
        <f>O$23</f>
        <v>K - кол-во бросков серии.</v>
      </c>
    </row>
    <row r="1012" spans="1:15" ht="18">
      <c r="A1012" s="19" t="s">
        <v>59</v>
      </c>
      <c r="B1012" s="16">
        <v>10</v>
      </c>
      <c r="C1012" s="16">
        <v>12</v>
      </c>
      <c r="D1012" s="16">
        <v>15</v>
      </c>
      <c r="E1012" s="16">
        <v>20</v>
      </c>
      <c r="F1012" s="16">
        <v>30</v>
      </c>
      <c r="G1012" s="16">
        <v>60</v>
      </c>
      <c r="H1012" s="24"/>
      <c r="I1012" s="18"/>
      <c r="J1012" s="18"/>
      <c r="K1012" s="18"/>
      <c r="L1012" s="18"/>
      <c r="M1012" s="1"/>
      <c r="N1012" s="1"/>
      <c r="O1012" s="60" t="str">
        <f>O$24</f>
        <v>X=60/K</v>
      </c>
    </row>
    <row r="1013" spans="1:15" ht="18">
      <c r="A1013" s="19" t="s">
        <v>62</v>
      </c>
      <c r="B1013" s="25">
        <f>1/32</f>
        <v>3.125E-2</v>
      </c>
      <c r="C1013" s="25">
        <f>1/32</f>
        <v>3.125E-2</v>
      </c>
      <c r="D1013" s="25">
        <f>1/16</f>
        <v>6.25E-2</v>
      </c>
      <c r="E1013" s="25">
        <f>1/8</f>
        <v>0.125</v>
      </c>
      <c r="F1013" s="25">
        <f>1/4</f>
        <v>0.25</v>
      </c>
      <c r="G1013" s="25">
        <f>1/2</f>
        <v>0.5</v>
      </c>
      <c r="H1013" s="24">
        <f t="shared" ref="H1013" si="638">SUM(B1013:G1013)</f>
        <v>1</v>
      </c>
      <c r="I1013" s="18"/>
      <c r="J1013" s="18"/>
      <c r="K1013" s="18"/>
      <c r="L1013" s="18"/>
      <c r="M1013" s="1"/>
      <c r="N1013" s="1"/>
      <c r="O1013" s="60">
        <f>O$25</f>
        <v>0</v>
      </c>
    </row>
    <row r="1014" spans="1:15" ht="18.75" thickBot="1">
      <c r="A1014" s="19" t="s">
        <v>61</v>
      </c>
      <c r="B1014" s="29">
        <f>IF($M1009&lt;1,13,B1013*$H1015)</f>
        <v>13</v>
      </c>
      <c r="C1014" s="29">
        <f t="shared" ref="C1014:G1014" si="639">IF($M1009&lt;1,13,C1013*$H1015)</f>
        <v>13</v>
      </c>
      <c r="D1014" s="29">
        <f t="shared" si="639"/>
        <v>13</v>
      </c>
      <c r="E1014" s="29">
        <f t="shared" si="639"/>
        <v>13</v>
      </c>
      <c r="F1014" s="29">
        <f t="shared" si="639"/>
        <v>13</v>
      </c>
      <c r="G1014" s="29">
        <f t="shared" si="639"/>
        <v>13</v>
      </c>
      <c r="H1014" s="24">
        <f>SUM(B1014:G1014)</f>
        <v>78</v>
      </c>
      <c r="I1014" s="18"/>
      <c r="J1014" s="18"/>
      <c r="K1014" s="18"/>
      <c r="L1014" s="18"/>
      <c r="M1014" s="1"/>
      <c r="N1014" s="1"/>
      <c r="O1014" s="60">
        <f>O$26</f>
        <v>0</v>
      </c>
    </row>
    <row r="1015" spans="1:15" ht="19.5" thickTop="1" thickBot="1">
      <c r="A1015" s="28" t="s">
        <v>60</v>
      </c>
      <c r="B1015" s="43"/>
      <c r="C1015" s="44"/>
      <c r="D1015" s="44"/>
      <c r="E1015" s="44"/>
      <c r="F1015" s="44"/>
      <c r="G1015" s="45"/>
      <c r="H1015" s="18">
        <f>SUM(B1015:G1015)</f>
        <v>0</v>
      </c>
      <c r="I1015" s="18"/>
      <c r="J1015" s="18"/>
      <c r="K1015" s="18"/>
      <c r="L1015" s="18"/>
      <c r="M1015" s="1"/>
      <c r="N1015" s="1"/>
      <c r="O1015" s="60">
        <f>O$27</f>
        <v>0</v>
      </c>
    </row>
    <row r="1016" spans="1:15" ht="27" thickTop="1">
      <c r="A1016" s="19" t="s">
        <v>63</v>
      </c>
      <c r="B1016" s="30">
        <f>(B1015-B1014)*(B1015-B1014)</f>
        <v>169</v>
      </c>
      <c r="C1016" s="30">
        <f t="shared" ref="C1016:G1016" si="640">(C1015-C1014)*(C1015-C1014)</f>
        <v>169</v>
      </c>
      <c r="D1016" s="30">
        <f t="shared" si="640"/>
        <v>169</v>
      </c>
      <c r="E1016" s="30">
        <f t="shared" si="640"/>
        <v>169</v>
      </c>
      <c r="F1016" s="30">
        <f t="shared" si="640"/>
        <v>169</v>
      </c>
      <c r="G1016" s="30">
        <f t="shared" si="640"/>
        <v>169</v>
      </c>
      <c r="H1016" s="24"/>
      <c r="I1016" s="32" t="s">
        <v>74</v>
      </c>
      <c r="J1016" s="18"/>
      <c r="K1016" s="18"/>
      <c r="L1016" s="18"/>
      <c r="M1016" s="1"/>
      <c r="N1016" s="1"/>
      <c r="O1016" s="60">
        <f>O$28</f>
        <v>0</v>
      </c>
    </row>
    <row r="1017" spans="1:15" ht="18.75" thickBot="1">
      <c r="A1017" s="19" t="s">
        <v>64</v>
      </c>
      <c r="B1017" s="25">
        <f>B1016/B1014</f>
        <v>13</v>
      </c>
      <c r="C1017" s="25">
        <f t="shared" ref="C1017:G1017" si="641">C1016/C1014</f>
        <v>13</v>
      </c>
      <c r="D1017" s="25">
        <f t="shared" si="641"/>
        <v>13</v>
      </c>
      <c r="E1017" s="25">
        <f t="shared" si="641"/>
        <v>13</v>
      </c>
      <c r="F1017" s="25">
        <f t="shared" si="641"/>
        <v>13</v>
      </c>
      <c r="G1017" s="25">
        <f t="shared" si="641"/>
        <v>13</v>
      </c>
      <c r="H1017" s="46">
        <f t="shared" ref="H1017" si="642">SUM(B1017:G1017)</f>
        <v>78</v>
      </c>
      <c r="I1017" s="31">
        <f>CHIDIST(H1017,1)</f>
        <v>1.0304055432977745E-18</v>
      </c>
      <c r="J1017" s="18"/>
      <c r="K1017" s="18"/>
      <c r="L1017" s="18"/>
      <c r="M1017" s="1"/>
      <c r="N1017" s="1"/>
      <c r="O1017" s="60">
        <f>O$29</f>
        <v>0</v>
      </c>
    </row>
    <row r="1018" spans="1:15" ht="18">
      <c r="A1018" s="53" t="s">
        <v>77</v>
      </c>
      <c r="B1018" s="54"/>
      <c r="C1018" s="54"/>
      <c r="D1018" s="54"/>
      <c r="E1018" s="54"/>
      <c r="F1018" s="54"/>
      <c r="G1018" s="55"/>
      <c r="H1018" s="24"/>
      <c r="I1018" s="18"/>
      <c r="J1018" s="18"/>
      <c r="K1018" s="18"/>
      <c r="L1018" s="18"/>
      <c r="M1018" s="1"/>
      <c r="N1018" s="1"/>
      <c r="O1018" s="60">
        <f>O$30</f>
        <v>0</v>
      </c>
    </row>
    <row r="1019" spans="1:15" ht="18">
      <c r="A1019" s="19" t="s">
        <v>72</v>
      </c>
      <c r="B1019" s="26" t="s">
        <v>66</v>
      </c>
      <c r="C1019" s="26" t="s">
        <v>67</v>
      </c>
      <c r="D1019" s="26" t="s">
        <v>68</v>
      </c>
      <c r="E1019" s="26" t="s">
        <v>69</v>
      </c>
      <c r="F1019" s="26" t="s">
        <v>70</v>
      </c>
      <c r="G1019" s="26" t="s">
        <v>71</v>
      </c>
      <c r="H1019" s="24"/>
      <c r="I1019" s="17"/>
      <c r="J1019" s="17"/>
      <c r="K1019" s="17"/>
      <c r="L1019" s="17"/>
      <c r="M1019" s="1"/>
      <c r="N1019" s="1"/>
      <c r="O1019" s="60">
        <f>O$31</f>
        <v>0</v>
      </c>
    </row>
    <row r="1020" spans="1:15" ht="18">
      <c r="A1020" s="19" t="s">
        <v>65</v>
      </c>
      <c r="B1020" s="25">
        <f>2/74</f>
        <v>2.7027027027027029E-2</v>
      </c>
      <c r="C1020" s="25">
        <f t="shared" ref="C1020" si="643">2/74</f>
        <v>2.7027027027027029E-2</v>
      </c>
      <c r="D1020" s="25">
        <f>4/74</f>
        <v>5.4054054054054057E-2</v>
      </c>
      <c r="E1020" s="25">
        <f>6/74</f>
        <v>8.1081081081081086E-2</v>
      </c>
      <c r="F1020" s="25">
        <f>14/74</f>
        <v>0.1891891891891892</v>
      </c>
      <c r="G1020" s="25">
        <f>46/74</f>
        <v>0.6216216216216216</v>
      </c>
      <c r="H1020" s="24">
        <f t="shared" ref="H1020:H1021" si="644">SUM(B1020:G1020)</f>
        <v>1</v>
      </c>
      <c r="I1020" s="17"/>
      <c r="J1020" s="17"/>
      <c r="K1020" s="17"/>
      <c r="L1020" s="17"/>
      <c r="M1020" s="1"/>
      <c r="N1020" s="1"/>
      <c r="O1020" s="60">
        <f>O$32</f>
        <v>0</v>
      </c>
    </row>
    <row r="1021" spans="1:15" ht="18.75" thickBot="1">
      <c r="A1021" s="19" t="s">
        <v>73</v>
      </c>
      <c r="B1021" s="29">
        <f>IF($M1009&lt;1,13,B1020*$H1022)</f>
        <v>13</v>
      </c>
      <c r="C1021" s="29">
        <f t="shared" ref="C1021:G1021" si="645">IF($M1009&lt;1,13,C1020*$H1022)</f>
        <v>13</v>
      </c>
      <c r="D1021" s="29">
        <f t="shared" si="645"/>
        <v>13</v>
      </c>
      <c r="E1021" s="29">
        <f t="shared" si="645"/>
        <v>13</v>
      </c>
      <c r="F1021" s="29">
        <f t="shared" si="645"/>
        <v>13</v>
      </c>
      <c r="G1021" s="29">
        <f t="shared" si="645"/>
        <v>13</v>
      </c>
      <c r="H1021" s="24">
        <f t="shared" si="644"/>
        <v>78</v>
      </c>
      <c r="I1021" s="17"/>
      <c r="J1021" s="17"/>
      <c r="K1021" s="17"/>
      <c r="L1021" s="17"/>
      <c r="M1021" s="1"/>
      <c r="N1021" s="1"/>
      <c r="O1021" s="60">
        <f>O$33</f>
        <v>0</v>
      </c>
    </row>
    <row r="1022" spans="1:15" ht="19.5" thickTop="1" thickBot="1">
      <c r="A1022" s="28" t="s">
        <v>60</v>
      </c>
      <c r="B1022" s="40">
        <f>B1015</f>
        <v>0</v>
      </c>
      <c r="C1022" s="41">
        <f t="shared" ref="C1022:G1022" si="646">C1015</f>
        <v>0</v>
      </c>
      <c r="D1022" s="41">
        <f t="shared" si="646"/>
        <v>0</v>
      </c>
      <c r="E1022" s="41">
        <f t="shared" si="646"/>
        <v>0</v>
      </c>
      <c r="F1022" s="41">
        <f t="shared" si="646"/>
        <v>0</v>
      </c>
      <c r="G1022" s="42">
        <f t="shared" si="646"/>
        <v>0</v>
      </c>
      <c r="H1022" s="18">
        <f>SUM(B1022:G1022)</f>
        <v>0</v>
      </c>
      <c r="I1022" s="17"/>
      <c r="J1022" s="17"/>
      <c r="K1022" s="17"/>
      <c r="L1022" s="17"/>
      <c r="M1022" s="1"/>
      <c r="N1022" s="1"/>
      <c r="O1022" s="60">
        <f>O$34</f>
        <v>0</v>
      </c>
    </row>
    <row r="1023" spans="1:15" ht="27" thickTop="1">
      <c r="A1023" s="19" t="s">
        <v>63</v>
      </c>
      <c r="B1023" s="30">
        <f>(B1022-B1021)*(B1022-B1021)</f>
        <v>169</v>
      </c>
      <c r="C1023" s="30">
        <f t="shared" ref="C1023:G1023" si="647">(C1022-C1021)*(C1022-C1021)</f>
        <v>169</v>
      </c>
      <c r="D1023" s="30">
        <f t="shared" si="647"/>
        <v>169</v>
      </c>
      <c r="E1023" s="30">
        <f t="shared" si="647"/>
        <v>169</v>
      </c>
      <c r="F1023" s="30">
        <f t="shared" si="647"/>
        <v>169</v>
      </c>
      <c r="G1023" s="30">
        <f t="shared" si="647"/>
        <v>169</v>
      </c>
      <c r="H1023" s="24"/>
      <c r="I1023" s="32" t="s">
        <v>74</v>
      </c>
      <c r="J1023" s="17"/>
      <c r="K1023" s="17"/>
      <c r="L1023" s="17"/>
      <c r="M1023" s="1"/>
      <c r="N1023" s="1"/>
      <c r="O1023" s="60">
        <f>O$35</f>
        <v>0</v>
      </c>
    </row>
    <row r="1024" spans="1:15" ht="18.75" thickBot="1">
      <c r="A1024" s="19" t="s">
        <v>64</v>
      </c>
      <c r="B1024" s="25">
        <f>B1023/B1021</f>
        <v>13</v>
      </c>
      <c r="C1024" s="25">
        <f t="shared" ref="C1024:G1024" si="648">C1023/C1021</f>
        <v>13</v>
      </c>
      <c r="D1024" s="25">
        <f t="shared" si="648"/>
        <v>13</v>
      </c>
      <c r="E1024" s="25">
        <f t="shared" si="648"/>
        <v>13</v>
      </c>
      <c r="F1024" s="25">
        <f t="shared" si="648"/>
        <v>13</v>
      </c>
      <c r="G1024" s="25">
        <f t="shared" si="648"/>
        <v>13</v>
      </c>
      <c r="H1024" s="46">
        <f t="shared" ref="H1024" si="649">SUM(B1024:G1024)</f>
        <v>78</v>
      </c>
      <c r="I1024" s="31">
        <f>CHIDIST(H1024,1)</f>
        <v>1.0304055432977745E-18</v>
      </c>
      <c r="J1024" s="17"/>
      <c r="K1024" s="17"/>
      <c r="L1024" s="17"/>
      <c r="M1024" s="1"/>
      <c r="N1024" s="1"/>
      <c r="O1024" s="60">
        <f>O$36</f>
        <v>0</v>
      </c>
    </row>
    <row r="1025" spans="1:15" ht="18.75" thickBot="1">
      <c r="A1025" s="1"/>
      <c r="B1025" s="33"/>
      <c r="C1025" s="33"/>
      <c r="D1025" s="33"/>
      <c r="E1025" s="33"/>
      <c r="F1025" s="33"/>
      <c r="G1025" s="33"/>
      <c r="H1025" s="17"/>
      <c r="I1025" s="17"/>
      <c r="J1025" s="17"/>
      <c r="K1025" s="17"/>
      <c r="L1025" s="17"/>
      <c r="M1025" s="1"/>
      <c r="N1025" s="1"/>
      <c r="O1025" s="60">
        <f>O$37</f>
        <v>0</v>
      </c>
    </row>
    <row r="1026" spans="1:15" ht="18">
      <c r="A1026" s="1" t="s">
        <v>75</v>
      </c>
      <c r="B1026" s="34">
        <v>0</v>
      </c>
      <c r="C1026" s="35">
        <v>0.1</v>
      </c>
      <c r="D1026" s="35">
        <v>0.5</v>
      </c>
      <c r="E1026" s="35">
        <v>1</v>
      </c>
      <c r="F1026" s="35">
        <v>2.5</v>
      </c>
      <c r="G1026" s="36">
        <v>5</v>
      </c>
      <c r="H1026" s="17"/>
      <c r="I1026" s="17"/>
      <c r="J1026" s="17"/>
      <c r="K1026" s="17"/>
      <c r="L1026" s="17"/>
      <c r="M1026" s="1"/>
      <c r="N1026" s="1"/>
      <c r="O1026" s="60">
        <f>O$38</f>
        <v>0</v>
      </c>
    </row>
    <row r="1027" spans="1:15" ht="18.75" thickBot="1">
      <c r="A1027" s="1" t="s">
        <v>76</v>
      </c>
      <c r="B1027" s="37">
        <f>CHIDIST(B1026,1)</f>
        <v>1</v>
      </c>
      <c r="C1027" s="38">
        <f t="shared" ref="C1027:G1027" si="650">CHIDIST(C1026,1)</f>
        <v>0.75182963429462546</v>
      </c>
      <c r="D1027" s="38">
        <f t="shared" si="650"/>
        <v>0.4795001239653619</v>
      </c>
      <c r="E1027" s="38">
        <f t="shared" si="650"/>
        <v>0.31731081309762943</v>
      </c>
      <c r="F1027" s="38">
        <f t="shared" si="650"/>
        <v>0.11384633491240598</v>
      </c>
      <c r="G1027" s="39">
        <f t="shared" si="650"/>
        <v>2.5347320288920873E-2</v>
      </c>
      <c r="H1027" s="17"/>
      <c r="I1027" s="17"/>
      <c r="J1027" s="17"/>
      <c r="K1027" s="17"/>
      <c r="L1027" s="17"/>
      <c r="M1027" s="1"/>
      <c r="N1027" s="1"/>
      <c r="O1027" s="60">
        <f>O$39</f>
        <v>0</v>
      </c>
    </row>
    <row r="1028" spans="1:15" ht="18">
      <c r="A1028" s="1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"/>
      <c r="N1028" s="1"/>
      <c r="O1028" s="60">
        <f>O$40</f>
        <v>0</v>
      </c>
    </row>
    <row r="1029" spans="1:15" ht="18">
      <c r="A1029" s="47"/>
      <c r="B1029" s="48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"/>
      <c r="N1029" s="1"/>
      <c r="O1029" s="60">
        <f>O$41</f>
        <v>0</v>
      </c>
    </row>
    <row r="1030" spans="1:15" ht="18">
      <c r="A1030" s="14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"/>
      <c r="N1030" s="1"/>
      <c r="O1030" s="60">
        <f>O$42</f>
        <v>0</v>
      </c>
    </row>
    <row r="1031" spans="1:15" ht="18">
      <c r="A1031" s="14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"/>
      <c r="N1031" s="1"/>
      <c r="O1031" s="60">
        <f>O$43</f>
        <v>0</v>
      </c>
    </row>
    <row r="1032" spans="1:15" ht="18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5" ht="19.5" thickBot="1">
      <c r="A1033" s="7">
        <f>'Название и список группы'!A41</f>
        <v>40</v>
      </c>
      <c r="B1033" s="56">
        <f>'Название и список группы'!B41</f>
        <v>0</v>
      </c>
      <c r="C1033" s="56"/>
      <c r="D1033" s="56"/>
      <c r="E1033" s="56"/>
      <c r="F1033" s="56"/>
      <c r="G1033" s="56"/>
      <c r="H1033" s="56"/>
      <c r="I1033" s="56"/>
      <c r="J1033" s="56"/>
      <c r="K1033" s="56"/>
      <c r="L1033" s="56"/>
      <c r="M1033" s="56"/>
      <c r="N1033" s="1"/>
      <c r="O1033" s="60" t="str">
        <f>O$19</f>
        <v>Заполните только желтые поля!!!</v>
      </c>
    </row>
    <row r="1034" spans="1:15" ht="18.75" thickTop="1">
      <c r="A1034" s="19" t="s">
        <v>58</v>
      </c>
      <c r="B1034" s="20">
        <v>1</v>
      </c>
      <c r="C1034" s="20">
        <v>2</v>
      </c>
      <c r="D1034" s="21">
        <v>3</v>
      </c>
      <c r="E1034" s="21">
        <v>4</v>
      </c>
      <c r="F1034" s="21">
        <v>5</v>
      </c>
      <c r="G1034" s="21">
        <v>6</v>
      </c>
      <c r="H1034" s="21">
        <v>7</v>
      </c>
      <c r="I1034" s="21">
        <v>8</v>
      </c>
      <c r="J1034" s="21">
        <v>9</v>
      </c>
      <c r="K1034" s="21">
        <v>10</v>
      </c>
      <c r="L1034" s="24"/>
      <c r="M1034" s="58" t="s">
        <v>1</v>
      </c>
      <c r="N1034" s="1"/>
      <c r="O1034" s="61" t="str">
        <f>O$20</f>
        <v>10 серий по &lt;7 бросков монеты</v>
      </c>
    </row>
    <row r="1035" spans="1:15" ht="18.75" thickBot="1">
      <c r="A1035" s="19" t="s">
        <v>0</v>
      </c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18"/>
      <c r="M1035" s="59">
        <f>IF(H1041=10,1,10^(-5))</f>
        <v>1.0000000000000001E-5</v>
      </c>
      <c r="N1035" s="1"/>
      <c r="O1035" s="65" t="str">
        <f>O$21</f>
        <v>Серия завершается, если выпал "орел" или,</v>
      </c>
    </row>
    <row r="1036" spans="1:15" ht="18.75" thickTop="1">
      <c r="A1036" s="19" t="s">
        <v>57</v>
      </c>
      <c r="B1036" s="16">
        <f>IF(B1035=0,0,60/B1035)</f>
        <v>0</v>
      </c>
      <c r="C1036" s="16">
        <f t="shared" ref="C1036:K1036" si="651">IF(C1035=0,0,60/C1035)</f>
        <v>0</v>
      </c>
      <c r="D1036" s="16">
        <f t="shared" si="651"/>
        <v>0</v>
      </c>
      <c r="E1036" s="16">
        <f t="shared" si="651"/>
        <v>0</v>
      </c>
      <c r="F1036" s="16">
        <f t="shared" si="651"/>
        <v>0</v>
      </c>
      <c r="G1036" s="16">
        <f t="shared" si="651"/>
        <v>0</v>
      </c>
      <c r="H1036" s="16">
        <f t="shared" si="651"/>
        <v>0</v>
      </c>
      <c r="I1036" s="16">
        <f t="shared" si="651"/>
        <v>0</v>
      </c>
      <c r="J1036" s="16">
        <f t="shared" si="651"/>
        <v>0</v>
      </c>
      <c r="K1036" s="16">
        <f t="shared" si="651"/>
        <v>0</v>
      </c>
      <c r="L1036" s="24"/>
      <c r="M1036" s="1"/>
      <c r="N1036" s="1"/>
      <c r="O1036" s="65" t="str">
        <f>O$22</f>
        <v>если выпали только решки, после 6-го броска.</v>
      </c>
    </row>
    <row r="1037" spans="1:15" ht="18">
      <c r="A1037" s="49" t="s">
        <v>78</v>
      </c>
      <c r="B1037" s="50">
        <f>IF(SUM(B1035:L1035)&gt;0,1,10^(-5))</f>
        <v>1.0000000000000001E-5</v>
      </c>
      <c r="C1037" s="22"/>
      <c r="D1037" s="22"/>
      <c r="E1037" s="22"/>
      <c r="F1037" s="22"/>
      <c r="G1037" s="22"/>
      <c r="H1037" s="23"/>
      <c r="I1037" s="23"/>
      <c r="J1037" s="23"/>
      <c r="K1037" s="23"/>
      <c r="L1037" s="18"/>
      <c r="M1037" s="1"/>
      <c r="N1037" s="1"/>
      <c r="O1037" s="60" t="str">
        <f>O$23</f>
        <v>K - кол-во бросков серии.</v>
      </c>
    </row>
    <row r="1038" spans="1:15" ht="18">
      <c r="A1038" s="19" t="s">
        <v>59</v>
      </c>
      <c r="B1038" s="16">
        <v>10</v>
      </c>
      <c r="C1038" s="16">
        <v>12</v>
      </c>
      <c r="D1038" s="16">
        <v>15</v>
      </c>
      <c r="E1038" s="16">
        <v>20</v>
      </c>
      <c r="F1038" s="16">
        <v>30</v>
      </c>
      <c r="G1038" s="16">
        <v>60</v>
      </c>
      <c r="H1038" s="24"/>
      <c r="I1038" s="18"/>
      <c r="J1038" s="18"/>
      <c r="K1038" s="18"/>
      <c r="L1038" s="18"/>
      <c r="M1038" s="1"/>
      <c r="N1038" s="1"/>
      <c r="O1038" s="60" t="str">
        <f>O$24</f>
        <v>X=60/K</v>
      </c>
    </row>
    <row r="1039" spans="1:15" ht="18">
      <c r="A1039" s="19" t="s">
        <v>62</v>
      </c>
      <c r="B1039" s="25">
        <f>1/32</f>
        <v>3.125E-2</v>
      </c>
      <c r="C1039" s="25">
        <f>1/32</f>
        <v>3.125E-2</v>
      </c>
      <c r="D1039" s="25">
        <f>1/16</f>
        <v>6.25E-2</v>
      </c>
      <c r="E1039" s="25">
        <f>1/8</f>
        <v>0.125</v>
      </c>
      <c r="F1039" s="25">
        <f>1/4</f>
        <v>0.25</v>
      </c>
      <c r="G1039" s="25">
        <f>1/2</f>
        <v>0.5</v>
      </c>
      <c r="H1039" s="24">
        <f t="shared" ref="H1039" si="652">SUM(B1039:G1039)</f>
        <v>1</v>
      </c>
      <c r="I1039" s="18"/>
      <c r="J1039" s="18"/>
      <c r="K1039" s="18"/>
      <c r="L1039" s="18"/>
      <c r="M1039" s="1"/>
      <c r="N1039" s="1"/>
      <c r="O1039" s="60">
        <f>O$25</f>
        <v>0</v>
      </c>
    </row>
    <row r="1040" spans="1:15" ht="18.75" thickBot="1">
      <c r="A1040" s="19" t="s">
        <v>61</v>
      </c>
      <c r="B1040" s="29">
        <f>IF($M1035&lt;1,13,B1039*$H1041)</f>
        <v>13</v>
      </c>
      <c r="C1040" s="29">
        <f t="shared" ref="C1040:G1040" si="653">IF($M1035&lt;1,13,C1039*$H1041)</f>
        <v>13</v>
      </c>
      <c r="D1040" s="29">
        <f t="shared" si="653"/>
        <v>13</v>
      </c>
      <c r="E1040" s="29">
        <f t="shared" si="653"/>
        <v>13</v>
      </c>
      <c r="F1040" s="29">
        <f t="shared" si="653"/>
        <v>13</v>
      </c>
      <c r="G1040" s="29">
        <f t="shared" si="653"/>
        <v>13</v>
      </c>
      <c r="H1040" s="24">
        <f>SUM(B1040:G1040)</f>
        <v>78</v>
      </c>
      <c r="I1040" s="18"/>
      <c r="J1040" s="18"/>
      <c r="K1040" s="18"/>
      <c r="L1040" s="18"/>
      <c r="M1040" s="1"/>
      <c r="N1040" s="1"/>
      <c r="O1040" s="60">
        <f>O$26</f>
        <v>0</v>
      </c>
    </row>
    <row r="1041" spans="1:15" ht="19.5" thickTop="1" thickBot="1">
      <c r="A1041" s="28" t="s">
        <v>60</v>
      </c>
      <c r="B1041" s="43"/>
      <c r="C1041" s="44"/>
      <c r="D1041" s="44"/>
      <c r="E1041" s="44"/>
      <c r="F1041" s="44"/>
      <c r="G1041" s="45"/>
      <c r="H1041" s="18">
        <f>SUM(B1041:G1041)</f>
        <v>0</v>
      </c>
      <c r="I1041" s="18"/>
      <c r="J1041" s="18"/>
      <c r="K1041" s="18"/>
      <c r="L1041" s="18"/>
      <c r="M1041" s="1"/>
      <c r="N1041" s="1"/>
      <c r="O1041" s="60">
        <f>O$27</f>
        <v>0</v>
      </c>
    </row>
    <row r="1042" spans="1:15" ht="27" thickTop="1">
      <c r="A1042" s="19" t="s">
        <v>63</v>
      </c>
      <c r="B1042" s="30">
        <f>(B1041-B1040)*(B1041-B1040)</f>
        <v>169</v>
      </c>
      <c r="C1042" s="30">
        <f t="shared" ref="C1042:G1042" si="654">(C1041-C1040)*(C1041-C1040)</f>
        <v>169</v>
      </c>
      <c r="D1042" s="30">
        <f t="shared" si="654"/>
        <v>169</v>
      </c>
      <c r="E1042" s="30">
        <f t="shared" si="654"/>
        <v>169</v>
      </c>
      <c r="F1042" s="30">
        <f t="shared" si="654"/>
        <v>169</v>
      </c>
      <c r="G1042" s="30">
        <f t="shared" si="654"/>
        <v>169</v>
      </c>
      <c r="H1042" s="24"/>
      <c r="I1042" s="32" t="s">
        <v>74</v>
      </c>
      <c r="J1042" s="18"/>
      <c r="K1042" s="18"/>
      <c r="L1042" s="18"/>
      <c r="M1042" s="1"/>
      <c r="N1042" s="1"/>
      <c r="O1042" s="60">
        <f>O$28</f>
        <v>0</v>
      </c>
    </row>
    <row r="1043" spans="1:15" ht="18.75" thickBot="1">
      <c r="A1043" s="19" t="s">
        <v>64</v>
      </c>
      <c r="B1043" s="25">
        <f>B1042/B1040</f>
        <v>13</v>
      </c>
      <c r="C1043" s="25">
        <f t="shared" ref="C1043:G1043" si="655">C1042/C1040</f>
        <v>13</v>
      </c>
      <c r="D1043" s="25">
        <f t="shared" si="655"/>
        <v>13</v>
      </c>
      <c r="E1043" s="25">
        <f t="shared" si="655"/>
        <v>13</v>
      </c>
      <c r="F1043" s="25">
        <f t="shared" si="655"/>
        <v>13</v>
      </c>
      <c r="G1043" s="25">
        <f t="shared" si="655"/>
        <v>13</v>
      </c>
      <c r="H1043" s="46">
        <f t="shared" ref="H1043" si="656">SUM(B1043:G1043)</f>
        <v>78</v>
      </c>
      <c r="I1043" s="31">
        <f>CHIDIST(H1043,1)</f>
        <v>1.0304055432977745E-18</v>
      </c>
      <c r="J1043" s="18"/>
      <c r="K1043" s="18"/>
      <c r="L1043" s="18"/>
      <c r="M1043" s="1"/>
      <c r="N1043" s="1"/>
      <c r="O1043" s="60">
        <f>O$29</f>
        <v>0</v>
      </c>
    </row>
    <row r="1044" spans="1:15" ht="18">
      <c r="A1044" s="53" t="s">
        <v>77</v>
      </c>
      <c r="B1044" s="54"/>
      <c r="C1044" s="54"/>
      <c r="D1044" s="54"/>
      <c r="E1044" s="54"/>
      <c r="F1044" s="54"/>
      <c r="G1044" s="55"/>
      <c r="H1044" s="24"/>
      <c r="I1044" s="18"/>
      <c r="J1044" s="18"/>
      <c r="K1044" s="18"/>
      <c r="L1044" s="18"/>
      <c r="M1044" s="1"/>
      <c r="N1044" s="1"/>
      <c r="O1044" s="60">
        <f>O$30</f>
        <v>0</v>
      </c>
    </row>
    <row r="1045" spans="1:15" ht="18">
      <c r="A1045" s="19" t="s">
        <v>72</v>
      </c>
      <c r="B1045" s="26" t="s">
        <v>66</v>
      </c>
      <c r="C1045" s="26" t="s">
        <v>67</v>
      </c>
      <c r="D1045" s="26" t="s">
        <v>68</v>
      </c>
      <c r="E1045" s="26" t="s">
        <v>69</v>
      </c>
      <c r="F1045" s="26" t="s">
        <v>70</v>
      </c>
      <c r="G1045" s="26" t="s">
        <v>71</v>
      </c>
      <c r="H1045" s="24"/>
      <c r="I1045" s="17"/>
      <c r="J1045" s="17"/>
      <c r="K1045" s="17"/>
      <c r="L1045" s="17"/>
      <c r="M1045" s="1"/>
      <c r="N1045" s="1"/>
      <c r="O1045" s="60">
        <f>O$31</f>
        <v>0</v>
      </c>
    </row>
    <row r="1046" spans="1:15" ht="18">
      <c r="A1046" s="19" t="s">
        <v>65</v>
      </c>
      <c r="B1046" s="25">
        <f>2/74</f>
        <v>2.7027027027027029E-2</v>
      </c>
      <c r="C1046" s="25">
        <f t="shared" ref="C1046" si="657">2/74</f>
        <v>2.7027027027027029E-2</v>
      </c>
      <c r="D1046" s="25">
        <f>4/74</f>
        <v>5.4054054054054057E-2</v>
      </c>
      <c r="E1046" s="25">
        <f>6/74</f>
        <v>8.1081081081081086E-2</v>
      </c>
      <c r="F1046" s="25">
        <f>14/74</f>
        <v>0.1891891891891892</v>
      </c>
      <c r="G1046" s="25">
        <f>46/74</f>
        <v>0.6216216216216216</v>
      </c>
      <c r="H1046" s="24">
        <f t="shared" ref="H1046:H1047" si="658">SUM(B1046:G1046)</f>
        <v>1</v>
      </c>
      <c r="I1046" s="17"/>
      <c r="J1046" s="17"/>
      <c r="K1046" s="17"/>
      <c r="L1046" s="17"/>
      <c r="M1046" s="1"/>
      <c r="N1046" s="1"/>
      <c r="O1046" s="60">
        <f>O$32</f>
        <v>0</v>
      </c>
    </row>
    <row r="1047" spans="1:15" ht="18.75" thickBot="1">
      <c r="A1047" s="19" t="s">
        <v>73</v>
      </c>
      <c r="B1047" s="29">
        <f>IF($M1035&lt;1,13,B1046*$H1048)</f>
        <v>13</v>
      </c>
      <c r="C1047" s="29">
        <f t="shared" ref="C1047:G1047" si="659">IF($M1035&lt;1,13,C1046*$H1048)</f>
        <v>13</v>
      </c>
      <c r="D1047" s="29">
        <f t="shared" si="659"/>
        <v>13</v>
      </c>
      <c r="E1047" s="29">
        <f t="shared" si="659"/>
        <v>13</v>
      </c>
      <c r="F1047" s="29">
        <f t="shared" si="659"/>
        <v>13</v>
      </c>
      <c r="G1047" s="29">
        <f t="shared" si="659"/>
        <v>13</v>
      </c>
      <c r="H1047" s="24">
        <f t="shared" si="658"/>
        <v>78</v>
      </c>
      <c r="I1047" s="17"/>
      <c r="J1047" s="17"/>
      <c r="K1047" s="17"/>
      <c r="L1047" s="17"/>
      <c r="M1047" s="1"/>
      <c r="N1047" s="1"/>
      <c r="O1047" s="60">
        <f>O$33</f>
        <v>0</v>
      </c>
    </row>
    <row r="1048" spans="1:15" ht="19.5" thickTop="1" thickBot="1">
      <c r="A1048" s="28" t="s">
        <v>60</v>
      </c>
      <c r="B1048" s="40">
        <f>B1041</f>
        <v>0</v>
      </c>
      <c r="C1048" s="41">
        <f t="shared" ref="C1048:G1048" si="660">C1041</f>
        <v>0</v>
      </c>
      <c r="D1048" s="41">
        <f t="shared" si="660"/>
        <v>0</v>
      </c>
      <c r="E1048" s="41">
        <f t="shared" si="660"/>
        <v>0</v>
      </c>
      <c r="F1048" s="41">
        <f t="shared" si="660"/>
        <v>0</v>
      </c>
      <c r="G1048" s="42">
        <f t="shared" si="660"/>
        <v>0</v>
      </c>
      <c r="H1048" s="18">
        <f>SUM(B1048:G1048)</f>
        <v>0</v>
      </c>
      <c r="I1048" s="17"/>
      <c r="J1048" s="17"/>
      <c r="K1048" s="17"/>
      <c r="L1048" s="17"/>
      <c r="M1048" s="1"/>
      <c r="N1048" s="1"/>
      <c r="O1048" s="60">
        <f>O$34</f>
        <v>0</v>
      </c>
    </row>
    <row r="1049" spans="1:15" ht="27" thickTop="1">
      <c r="A1049" s="19" t="s">
        <v>63</v>
      </c>
      <c r="B1049" s="30">
        <f>(B1048-B1047)*(B1048-B1047)</f>
        <v>169</v>
      </c>
      <c r="C1049" s="30">
        <f t="shared" ref="C1049:G1049" si="661">(C1048-C1047)*(C1048-C1047)</f>
        <v>169</v>
      </c>
      <c r="D1049" s="30">
        <f t="shared" si="661"/>
        <v>169</v>
      </c>
      <c r="E1049" s="30">
        <f t="shared" si="661"/>
        <v>169</v>
      </c>
      <c r="F1049" s="30">
        <f t="shared" si="661"/>
        <v>169</v>
      </c>
      <c r="G1049" s="30">
        <f t="shared" si="661"/>
        <v>169</v>
      </c>
      <c r="H1049" s="24"/>
      <c r="I1049" s="32" t="s">
        <v>74</v>
      </c>
      <c r="J1049" s="17"/>
      <c r="K1049" s="17"/>
      <c r="L1049" s="17"/>
      <c r="M1049" s="1"/>
      <c r="N1049" s="1"/>
      <c r="O1049" s="60">
        <f>O$35</f>
        <v>0</v>
      </c>
    </row>
    <row r="1050" spans="1:15" ht="18.75" thickBot="1">
      <c r="A1050" s="19" t="s">
        <v>64</v>
      </c>
      <c r="B1050" s="25">
        <f>B1049/B1047</f>
        <v>13</v>
      </c>
      <c r="C1050" s="25">
        <f t="shared" ref="C1050:G1050" si="662">C1049/C1047</f>
        <v>13</v>
      </c>
      <c r="D1050" s="25">
        <f t="shared" si="662"/>
        <v>13</v>
      </c>
      <c r="E1050" s="25">
        <f t="shared" si="662"/>
        <v>13</v>
      </c>
      <c r="F1050" s="25">
        <f t="shared" si="662"/>
        <v>13</v>
      </c>
      <c r="G1050" s="25">
        <f t="shared" si="662"/>
        <v>13</v>
      </c>
      <c r="H1050" s="46">
        <f t="shared" ref="H1050" si="663">SUM(B1050:G1050)</f>
        <v>78</v>
      </c>
      <c r="I1050" s="31">
        <f>CHIDIST(H1050,1)</f>
        <v>1.0304055432977745E-18</v>
      </c>
      <c r="J1050" s="17"/>
      <c r="K1050" s="17"/>
      <c r="L1050" s="17"/>
      <c r="M1050" s="1"/>
      <c r="N1050" s="1"/>
      <c r="O1050" s="60">
        <f>O$36</f>
        <v>0</v>
      </c>
    </row>
    <row r="1051" spans="1:15" ht="18.75" thickBot="1">
      <c r="A1051" s="1"/>
      <c r="B1051" s="33"/>
      <c r="C1051" s="33"/>
      <c r="D1051" s="33"/>
      <c r="E1051" s="33"/>
      <c r="F1051" s="33"/>
      <c r="G1051" s="33"/>
      <c r="H1051" s="17"/>
      <c r="I1051" s="17"/>
      <c r="J1051" s="17"/>
      <c r="K1051" s="17"/>
      <c r="L1051" s="17"/>
      <c r="M1051" s="1"/>
      <c r="N1051" s="1"/>
      <c r="O1051" s="60">
        <f>O$37</f>
        <v>0</v>
      </c>
    </row>
    <row r="1052" spans="1:15" ht="18">
      <c r="A1052" s="1" t="s">
        <v>75</v>
      </c>
      <c r="B1052" s="34">
        <v>0</v>
      </c>
      <c r="C1052" s="35">
        <v>0.1</v>
      </c>
      <c r="D1052" s="35">
        <v>0.5</v>
      </c>
      <c r="E1052" s="35">
        <v>1</v>
      </c>
      <c r="F1052" s="35">
        <v>2.5</v>
      </c>
      <c r="G1052" s="36">
        <v>5</v>
      </c>
      <c r="H1052" s="17"/>
      <c r="I1052" s="17"/>
      <c r="J1052" s="17"/>
      <c r="K1052" s="17"/>
      <c r="L1052" s="17"/>
      <c r="M1052" s="1"/>
      <c r="N1052" s="1"/>
      <c r="O1052" s="60">
        <f>O$38</f>
        <v>0</v>
      </c>
    </row>
    <row r="1053" spans="1:15" ht="18.75" thickBot="1">
      <c r="A1053" s="1" t="s">
        <v>76</v>
      </c>
      <c r="B1053" s="37">
        <f>CHIDIST(B1052,1)</f>
        <v>1</v>
      </c>
      <c r="C1053" s="38">
        <f t="shared" ref="C1053:G1053" si="664">CHIDIST(C1052,1)</f>
        <v>0.75182963429462546</v>
      </c>
      <c r="D1053" s="38">
        <f t="shared" si="664"/>
        <v>0.4795001239653619</v>
      </c>
      <c r="E1053" s="38">
        <f t="shared" si="664"/>
        <v>0.31731081309762943</v>
      </c>
      <c r="F1053" s="38">
        <f t="shared" si="664"/>
        <v>0.11384633491240598</v>
      </c>
      <c r="G1053" s="39">
        <f t="shared" si="664"/>
        <v>2.5347320288920873E-2</v>
      </c>
      <c r="H1053" s="17"/>
      <c r="I1053" s="17"/>
      <c r="J1053" s="17"/>
      <c r="K1053" s="17"/>
      <c r="L1053" s="17"/>
      <c r="M1053" s="1"/>
      <c r="N1053" s="1"/>
      <c r="O1053" s="60">
        <f>O$39</f>
        <v>0</v>
      </c>
    </row>
    <row r="1054" spans="1:15" ht="18">
      <c r="A1054" s="1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"/>
      <c r="N1054" s="1"/>
      <c r="O1054" s="60">
        <f>O$40</f>
        <v>0</v>
      </c>
    </row>
    <row r="1055" spans="1:15" ht="18">
      <c r="A1055" s="47"/>
      <c r="B1055" s="48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"/>
      <c r="N1055" s="1"/>
      <c r="O1055" s="60">
        <f>O$41</f>
        <v>0</v>
      </c>
    </row>
    <row r="1056" spans="1:15" ht="18">
      <c r="A1056" s="14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"/>
      <c r="N1056" s="1"/>
      <c r="O1056" s="60">
        <f>O$42</f>
        <v>0</v>
      </c>
    </row>
    <row r="1057" spans="1:15" ht="18">
      <c r="A1057" s="14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"/>
      <c r="N1057" s="1"/>
      <c r="O1057" s="60">
        <f>O$43</f>
        <v>0</v>
      </c>
    </row>
    <row r="1059" spans="1:15" ht="18.75" thickBot="1">
      <c r="A1059" s="12" t="s">
        <v>3</v>
      </c>
      <c r="L1059" s="18"/>
      <c r="O1059" s="60" t="str">
        <f>O$19</f>
        <v>Заполните только желтые поля!!!</v>
      </c>
    </row>
    <row r="1060" spans="1:15" ht="18.75" thickTop="1">
      <c r="A1060" s="19" t="s">
        <v>58</v>
      </c>
      <c r="B1060" s="20">
        <v>1</v>
      </c>
      <c r="C1060" s="20">
        <v>2</v>
      </c>
      <c r="D1060" s="21">
        <v>3</v>
      </c>
      <c r="E1060" s="21">
        <v>4</v>
      </c>
      <c r="F1060" s="21">
        <v>5</v>
      </c>
      <c r="G1060" s="21">
        <v>6</v>
      </c>
      <c r="H1060" s="21">
        <v>7</v>
      </c>
      <c r="I1060" s="21">
        <v>8</v>
      </c>
      <c r="J1060" s="21">
        <v>9</v>
      </c>
      <c r="K1060" s="21">
        <v>10</v>
      </c>
      <c r="L1060" s="18"/>
      <c r="M1060" s="58" t="s">
        <v>1</v>
      </c>
      <c r="N1060" s="1"/>
      <c r="O1060" s="61" t="str">
        <f>O$20</f>
        <v>10 серий по &lt;7 бросков монеты</v>
      </c>
    </row>
    <row r="1061" spans="1:15" ht="18.75" thickBot="1">
      <c r="A1061" s="19" t="s">
        <v>0</v>
      </c>
      <c r="B1061" s="8">
        <v>2</v>
      </c>
      <c r="C1061" s="8">
        <v>1</v>
      </c>
      <c r="D1061" s="8">
        <v>4</v>
      </c>
      <c r="E1061" s="8">
        <v>3</v>
      </c>
      <c r="F1061" s="8">
        <v>3</v>
      </c>
      <c r="G1061" s="8">
        <v>2</v>
      </c>
      <c r="H1061" s="8">
        <v>1</v>
      </c>
      <c r="I1061" s="8">
        <v>1</v>
      </c>
      <c r="J1061" s="8">
        <v>2</v>
      </c>
      <c r="K1061" s="8">
        <v>1</v>
      </c>
      <c r="L1061" s="18"/>
      <c r="M1061" s="59">
        <f>IF(H1067=10,1,10^(-5))</f>
        <v>1</v>
      </c>
      <c r="N1061" s="1"/>
      <c r="O1061" s="65" t="str">
        <f>O$21</f>
        <v>Серия завершается, если выпал "орел" или,</v>
      </c>
    </row>
    <row r="1062" spans="1:15" ht="18.75" thickTop="1">
      <c r="A1062" s="19" t="s">
        <v>57</v>
      </c>
      <c r="B1062" s="16">
        <f>IF(B1061=0,0,60/B1061)</f>
        <v>30</v>
      </c>
      <c r="C1062" s="16">
        <f t="shared" ref="C1062:L1062" si="665">IF(C1061=0,0,60/C1061)</f>
        <v>60</v>
      </c>
      <c r="D1062" s="16">
        <f t="shared" si="665"/>
        <v>15</v>
      </c>
      <c r="E1062" s="16">
        <f t="shared" si="665"/>
        <v>20</v>
      </c>
      <c r="F1062" s="16">
        <f t="shared" si="665"/>
        <v>20</v>
      </c>
      <c r="G1062" s="16">
        <f t="shared" si="665"/>
        <v>30</v>
      </c>
      <c r="H1062" s="16">
        <f t="shared" si="665"/>
        <v>60</v>
      </c>
      <c r="I1062" s="16">
        <f t="shared" si="665"/>
        <v>60</v>
      </c>
      <c r="J1062" s="16">
        <f t="shared" si="665"/>
        <v>30</v>
      </c>
      <c r="K1062" s="16">
        <f t="shared" ref="K1062" si="666">IF(K1061=0,0,60/K1061)</f>
        <v>60</v>
      </c>
      <c r="L1062" s="18"/>
      <c r="M1062" s="1"/>
      <c r="N1062" s="1"/>
      <c r="O1062" s="65" t="str">
        <f>O$22</f>
        <v>если выпали только решки, после 6-го броска.</v>
      </c>
    </row>
    <row r="1063" spans="1:15" ht="18">
      <c r="A1063" s="49" t="s">
        <v>78</v>
      </c>
      <c r="B1063" s="50">
        <f>IF(SUM(B1061:L1061)&gt;0,1,10^(-5))</f>
        <v>1</v>
      </c>
      <c r="C1063" s="22"/>
      <c r="D1063" s="22"/>
      <c r="E1063" s="22"/>
      <c r="F1063" s="22"/>
      <c r="G1063" s="22"/>
      <c r="H1063" s="23"/>
      <c r="I1063" s="23"/>
      <c r="J1063" s="23"/>
      <c r="K1063" s="23"/>
      <c r="L1063" s="17"/>
      <c r="M1063" s="1"/>
      <c r="N1063" s="1"/>
      <c r="O1063" s="60" t="str">
        <f>O$23</f>
        <v>K - кол-во бросков серии.</v>
      </c>
    </row>
    <row r="1064" spans="1:15" ht="18">
      <c r="A1064" s="19" t="s">
        <v>59</v>
      </c>
      <c r="B1064" s="16">
        <v>10</v>
      </c>
      <c r="C1064" s="16">
        <v>12</v>
      </c>
      <c r="D1064" s="16">
        <v>15</v>
      </c>
      <c r="E1064" s="16">
        <v>20</v>
      </c>
      <c r="F1064" s="16">
        <v>30</v>
      </c>
      <c r="G1064" s="16">
        <v>60</v>
      </c>
      <c r="H1064" s="24"/>
      <c r="I1064" s="18"/>
      <c r="J1064" s="18"/>
      <c r="K1064" s="18"/>
      <c r="L1064" s="18"/>
      <c r="M1064" s="1"/>
      <c r="N1064" s="1"/>
      <c r="O1064" s="60" t="str">
        <f>O$24</f>
        <v>X=60/K</v>
      </c>
    </row>
    <row r="1065" spans="1:15" ht="18">
      <c r="A1065" s="19" t="s">
        <v>62</v>
      </c>
      <c r="B1065" s="25">
        <f>1/32</f>
        <v>3.125E-2</v>
      </c>
      <c r="C1065" s="25">
        <f>1/32</f>
        <v>3.125E-2</v>
      </c>
      <c r="D1065" s="25">
        <f>1/16</f>
        <v>6.25E-2</v>
      </c>
      <c r="E1065" s="25">
        <f>1/8</f>
        <v>0.125</v>
      </c>
      <c r="F1065" s="25">
        <f>1/4</f>
        <v>0.25</v>
      </c>
      <c r="G1065" s="25">
        <f>1/2</f>
        <v>0.5</v>
      </c>
      <c r="H1065" s="24">
        <f t="shared" ref="H1065:H1066" si="667">SUM(B1065:G1065)</f>
        <v>1</v>
      </c>
      <c r="I1065" s="18"/>
      <c r="J1065" s="18"/>
      <c r="K1065" s="18"/>
      <c r="L1065" s="18"/>
      <c r="M1065" s="1"/>
      <c r="N1065" s="1"/>
      <c r="O1065" s="60">
        <f>O$25</f>
        <v>0</v>
      </c>
    </row>
    <row r="1066" spans="1:15" ht="18.75" thickBot="1">
      <c r="A1066" s="19" t="s">
        <v>61</v>
      </c>
      <c r="B1066" s="29">
        <f>IF($M1061&lt;1,13,B1065*$H1067)</f>
        <v>0.3125</v>
      </c>
      <c r="C1066" s="29">
        <f t="shared" ref="C1066:G1066" si="668">IF($M1061&lt;1,13,C1065*$H1067)</f>
        <v>0.3125</v>
      </c>
      <c r="D1066" s="29">
        <f t="shared" si="668"/>
        <v>0.625</v>
      </c>
      <c r="E1066" s="29">
        <f t="shared" si="668"/>
        <v>1.25</v>
      </c>
      <c r="F1066" s="29">
        <f t="shared" si="668"/>
        <v>2.5</v>
      </c>
      <c r="G1066" s="29">
        <f t="shared" si="668"/>
        <v>5</v>
      </c>
      <c r="H1066" s="24">
        <f t="shared" si="667"/>
        <v>10</v>
      </c>
      <c r="I1066" s="18"/>
      <c r="J1066" s="18"/>
      <c r="K1066" s="18"/>
      <c r="L1066" s="18"/>
      <c r="M1066" s="1"/>
      <c r="N1066" s="1"/>
      <c r="O1066" s="60">
        <f>O$26</f>
        <v>0</v>
      </c>
    </row>
    <row r="1067" spans="1:15" ht="19.5" thickTop="1" thickBot="1">
      <c r="A1067" s="28" t="s">
        <v>60</v>
      </c>
      <c r="B1067" s="43">
        <v>0</v>
      </c>
      <c r="C1067" s="44">
        <v>0</v>
      </c>
      <c r="D1067" s="44">
        <v>1</v>
      </c>
      <c r="E1067" s="44">
        <v>2</v>
      </c>
      <c r="F1067" s="44">
        <v>3</v>
      </c>
      <c r="G1067" s="45">
        <v>4</v>
      </c>
      <c r="H1067" s="18">
        <f>SUM(B1067:G1067)</f>
        <v>10</v>
      </c>
      <c r="I1067" s="18"/>
      <c r="J1067" s="18"/>
      <c r="K1067" s="18"/>
      <c r="L1067" s="18"/>
      <c r="M1067" s="1"/>
      <c r="N1067" s="1"/>
      <c r="O1067" s="60">
        <f>O$27</f>
        <v>0</v>
      </c>
    </row>
    <row r="1068" spans="1:15" ht="27" thickTop="1">
      <c r="A1068" s="19" t="s">
        <v>63</v>
      </c>
      <c r="B1068" s="30">
        <f>(B1067-B1066)*(B1067-B1066)</f>
        <v>9.765625E-2</v>
      </c>
      <c r="C1068" s="30">
        <f t="shared" ref="C1068:G1068" si="669">(C1067-C1066)*(C1067-C1066)</f>
        <v>9.765625E-2</v>
      </c>
      <c r="D1068" s="30">
        <f t="shared" si="669"/>
        <v>0.140625</v>
      </c>
      <c r="E1068" s="30">
        <f t="shared" si="669"/>
        <v>0.5625</v>
      </c>
      <c r="F1068" s="30">
        <f t="shared" si="669"/>
        <v>0.25</v>
      </c>
      <c r="G1068" s="30">
        <f t="shared" si="669"/>
        <v>1</v>
      </c>
      <c r="H1068" s="24"/>
      <c r="I1068" s="32" t="s">
        <v>74</v>
      </c>
      <c r="J1068" s="18"/>
      <c r="K1068" s="18"/>
      <c r="L1068" s="18"/>
      <c r="M1068" s="1"/>
      <c r="N1068" s="1"/>
      <c r="O1068" s="60">
        <f>O$28</f>
        <v>0</v>
      </c>
    </row>
    <row r="1069" spans="1:15" ht="18.75" thickBot="1">
      <c r="A1069" s="19" t="s">
        <v>64</v>
      </c>
      <c r="B1069" s="25">
        <f>B1068/B1066</f>
        <v>0.3125</v>
      </c>
      <c r="C1069" s="25">
        <f t="shared" ref="C1069:G1069" si="670">C1068/C1066</f>
        <v>0.3125</v>
      </c>
      <c r="D1069" s="25">
        <f t="shared" si="670"/>
        <v>0.22500000000000001</v>
      </c>
      <c r="E1069" s="25">
        <f t="shared" si="670"/>
        <v>0.45</v>
      </c>
      <c r="F1069" s="25">
        <f t="shared" si="670"/>
        <v>0.1</v>
      </c>
      <c r="G1069" s="25">
        <f t="shared" si="670"/>
        <v>0.2</v>
      </c>
      <c r="H1069" s="46">
        <f t="shared" ref="H1069" si="671">SUM(B1069:G1069)</f>
        <v>1.6</v>
      </c>
      <c r="I1069" s="31">
        <f>CHIDIST(H1069,1)</f>
        <v>0.20590332121806684</v>
      </c>
      <c r="J1069" s="18"/>
      <c r="K1069" s="18"/>
      <c r="L1069" s="18"/>
      <c r="M1069" s="1"/>
      <c r="N1069" s="1"/>
      <c r="O1069" s="60">
        <f>O$29</f>
        <v>0</v>
      </c>
    </row>
    <row r="1070" spans="1:15" ht="18">
      <c r="A1070" s="53" t="s">
        <v>77</v>
      </c>
      <c r="B1070" s="54"/>
      <c r="C1070" s="54"/>
      <c r="D1070" s="54"/>
      <c r="E1070" s="54"/>
      <c r="F1070" s="54"/>
      <c r="G1070" s="55"/>
      <c r="H1070" s="24"/>
      <c r="I1070" s="18"/>
      <c r="J1070" s="18"/>
      <c r="K1070" s="18"/>
      <c r="L1070" s="18"/>
      <c r="M1070" s="1"/>
      <c r="N1070" s="1"/>
      <c r="O1070" s="60">
        <f>O$30</f>
        <v>0</v>
      </c>
    </row>
    <row r="1071" spans="1:15" ht="18">
      <c r="A1071" s="19" t="s">
        <v>72</v>
      </c>
      <c r="B1071" s="26" t="s">
        <v>66</v>
      </c>
      <c r="C1071" s="26" t="s">
        <v>67</v>
      </c>
      <c r="D1071" s="26" t="s">
        <v>68</v>
      </c>
      <c r="E1071" s="26" t="s">
        <v>69</v>
      </c>
      <c r="F1071" s="26" t="s">
        <v>70</v>
      </c>
      <c r="G1071" s="26" t="s">
        <v>71</v>
      </c>
      <c r="H1071" s="24"/>
      <c r="I1071" s="17"/>
      <c r="J1071" s="17"/>
      <c r="K1071" s="17"/>
      <c r="L1071" s="17"/>
      <c r="M1071" s="1"/>
      <c r="N1071" s="1"/>
      <c r="O1071" s="60">
        <f>O$31</f>
        <v>0</v>
      </c>
    </row>
    <row r="1072" spans="1:15" ht="18">
      <c r="A1072" s="19" t="s">
        <v>65</v>
      </c>
      <c r="B1072" s="25">
        <f>2/74</f>
        <v>2.7027027027027029E-2</v>
      </c>
      <c r="C1072" s="25">
        <f t="shared" ref="C1072" si="672">2/74</f>
        <v>2.7027027027027029E-2</v>
      </c>
      <c r="D1072" s="25">
        <f>4/74</f>
        <v>5.4054054054054057E-2</v>
      </c>
      <c r="E1072" s="25">
        <f>6/74</f>
        <v>8.1081081081081086E-2</v>
      </c>
      <c r="F1072" s="25">
        <f>14/74</f>
        <v>0.1891891891891892</v>
      </c>
      <c r="G1072" s="25">
        <f>46/74</f>
        <v>0.6216216216216216</v>
      </c>
      <c r="H1072" s="24">
        <f t="shared" ref="H1072:H1073" si="673">SUM(B1072:G1072)</f>
        <v>1</v>
      </c>
      <c r="I1072" s="17"/>
      <c r="J1072" s="17"/>
      <c r="K1072" s="17"/>
      <c r="L1072" s="17"/>
      <c r="M1072" s="1"/>
      <c r="N1072" s="1"/>
      <c r="O1072" s="60">
        <f>O$32</f>
        <v>0</v>
      </c>
    </row>
    <row r="1073" spans="1:15" ht="18.75" thickBot="1">
      <c r="A1073" s="19" t="s">
        <v>73</v>
      </c>
      <c r="B1073" s="29">
        <f>IF($M1061&lt;1,13,B1072*$H1074)</f>
        <v>0.27027027027027029</v>
      </c>
      <c r="C1073" s="29">
        <f t="shared" ref="C1073:G1073" si="674">IF($M1061&lt;1,13,C1072*$H1074)</f>
        <v>0.27027027027027029</v>
      </c>
      <c r="D1073" s="29">
        <f t="shared" si="674"/>
        <v>0.54054054054054057</v>
      </c>
      <c r="E1073" s="29">
        <f t="shared" si="674"/>
        <v>0.81081081081081086</v>
      </c>
      <c r="F1073" s="29">
        <f t="shared" si="674"/>
        <v>1.8918918918918921</v>
      </c>
      <c r="G1073" s="29">
        <f t="shared" si="674"/>
        <v>6.2162162162162158</v>
      </c>
      <c r="H1073" s="24">
        <f t="shared" si="673"/>
        <v>10</v>
      </c>
      <c r="I1073" s="17"/>
      <c r="J1073" s="17"/>
      <c r="K1073" s="17"/>
      <c r="L1073" s="17"/>
      <c r="M1073" s="1"/>
      <c r="N1073" s="1"/>
      <c r="O1073" s="60">
        <f>O$33</f>
        <v>0</v>
      </c>
    </row>
    <row r="1074" spans="1:15" ht="19.5" thickTop="1" thickBot="1">
      <c r="A1074" s="28" t="s">
        <v>60</v>
      </c>
      <c r="B1074" s="40">
        <f>B1067</f>
        <v>0</v>
      </c>
      <c r="C1074" s="41">
        <f t="shared" ref="C1074:G1074" si="675">C1067</f>
        <v>0</v>
      </c>
      <c r="D1074" s="41">
        <f t="shared" si="675"/>
        <v>1</v>
      </c>
      <c r="E1074" s="41">
        <f t="shared" si="675"/>
        <v>2</v>
      </c>
      <c r="F1074" s="41">
        <f t="shared" si="675"/>
        <v>3</v>
      </c>
      <c r="G1074" s="42">
        <f t="shared" si="675"/>
        <v>4</v>
      </c>
      <c r="H1074" s="18">
        <f>SUM(B1074:G1074)</f>
        <v>10</v>
      </c>
      <c r="I1074" s="17"/>
      <c r="J1074" s="17"/>
      <c r="K1074" s="17"/>
      <c r="L1074" s="17"/>
      <c r="M1074" s="1"/>
      <c r="N1074" s="1"/>
      <c r="O1074" s="60">
        <f>O$34</f>
        <v>0</v>
      </c>
    </row>
    <row r="1075" spans="1:15" ht="27" thickTop="1">
      <c r="A1075" s="19" t="s">
        <v>63</v>
      </c>
      <c r="B1075" s="30">
        <f>(B1074-B1073)*(B1074-B1073)</f>
        <v>7.3046018991964945E-2</v>
      </c>
      <c r="C1075" s="30">
        <f t="shared" ref="C1075" si="676">(C1074-C1073)*(C1074-C1073)</f>
        <v>7.3046018991964945E-2</v>
      </c>
      <c r="D1075" s="30">
        <f t="shared" ref="D1075" si="677">(D1074-D1073)*(D1074-D1073)</f>
        <v>0.21110299488677864</v>
      </c>
      <c r="E1075" s="30">
        <f t="shared" ref="E1075" si="678">(E1074-E1073)*(E1074-E1073)</f>
        <v>1.4141709276844407</v>
      </c>
      <c r="F1075" s="30">
        <f t="shared" ref="F1075" si="679">(F1074-F1073)*(F1074-F1073)</f>
        <v>1.2279035792549302</v>
      </c>
      <c r="G1075" s="30">
        <f t="shared" ref="G1075" si="680">(G1074-G1073)*(G1074-G1073)</f>
        <v>4.9116143170197208</v>
      </c>
      <c r="H1075" s="24"/>
      <c r="I1075" s="32" t="s">
        <v>74</v>
      </c>
      <c r="J1075" s="17"/>
      <c r="K1075" s="17"/>
      <c r="L1075" s="17"/>
      <c r="M1075" s="1"/>
      <c r="N1075" s="1"/>
      <c r="O1075" s="60">
        <f>O$35</f>
        <v>0</v>
      </c>
    </row>
    <row r="1076" spans="1:15" ht="18.75" thickBot="1">
      <c r="A1076" s="19" t="s">
        <v>64</v>
      </c>
      <c r="B1076" s="25">
        <f>B1075/B1073</f>
        <v>0.27027027027027029</v>
      </c>
      <c r="C1076" s="25">
        <f t="shared" ref="C1076" si="681">C1075/C1073</f>
        <v>0.27027027027027029</v>
      </c>
      <c r="D1076" s="25">
        <f t="shared" ref="D1076" si="682">D1075/D1073</f>
        <v>0.39054054054054044</v>
      </c>
      <c r="E1076" s="25">
        <f t="shared" ref="E1076" si="683">E1075/E1073</f>
        <v>1.7441441441441434</v>
      </c>
      <c r="F1076" s="25">
        <f t="shared" ref="F1076" si="684">F1075/F1073</f>
        <v>0.64903474903474878</v>
      </c>
      <c r="G1076" s="25">
        <f t="shared" ref="G1076" si="685">G1075/G1073</f>
        <v>0.79012925969447689</v>
      </c>
      <c r="H1076" s="46">
        <f t="shared" ref="H1076" si="686">SUM(B1076:G1076)</f>
        <v>4.1143892339544497</v>
      </c>
      <c r="I1076" s="31">
        <f>CHIDIST(H1076,1)</f>
        <v>4.2519880625407389E-2</v>
      </c>
      <c r="J1076" s="17"/>
      <c r="K1076" s="17"/>
      <c r="L1076" s="17"/>
      <c r="M1076" s="1"/>
      <c r="N1076" s="1"/>
      <c r="O1076" s="60">
        <f>O$36</f>
        <v>0</v>
      </c>
    </row>
    <row r="1077" spans="1:15" ht="18.75" thickBot="1">
      <c r="A1077" s="1"/>
      <c r="B1077" s="33"/>
      <c r="C1077" s="33"/>
      <c r="D1077" s="33"/>
      <c r="E1077" s="33"/>
      <c r="F1077" s="33"/>
      <c r="G1077" s="33"/>
      <c r="H1077" s="17"/>
      <c r="I1077" s="17"/>
      <c r="J1077" s="17"/>
      <c r="K1077" s="17"/>
      <c r="L1077" s="17"/>
      <c r="M1077" s="1"/>
      <c r="N1077" s="1"/>
      <c r="O1077" s="60">
        <f>O$37</f>
        <v>0</v>
      </c>
    </row>
    <row r="1078" spans="1:15" ht="18">
      <c r="A1078" s="1" t="s">
        <v>75</v>
      </c>
      <c r="B1078" s="34">
        <v>0</v>
      </c>
      <c r="C1078" s="35">
        <v>0.1</v>
      </c>
      <c r="D1078" s="35">
        <v>0.5</v>
      </c>
      <c r="E1078" s="35">
        <v>1</v>
      </c>
      <c r="F1078" s="35">
        <v>2.5</v>
      </c>
      <c r="G1078" s="36">
        <v>5</v>
      </c>
      <c r="H1078" s="17"/>
      <c r="I1078" s="17"/>
      <c r="J1078" s="17"/>
      <c r="K1078" s="17"/>
      <c r="L1078" s="17"/>
      <c r="M1078" s="1"/>
      <c r="N1078" s="1"/>
      <c r="O1078" s="60">
        <f>O$38</f>
        <v>0</v>
      </c>
    </row>
    <row r="1079" spans="1:15" ht="18.75" thickBot="1">
      <c r="A1079" s="1" t="s">
        <v>76</v>
      </c>
      <c r="B1079" s="37">
        <f>CHIDIST(B1078,1)</f>
        <v>1</v>
      </c>
      <c r="C1079" s="38">
        <f t="shared" ref="C1079:G1079" si="687">CHIDIST(C1078,1)</f>
        <v>0.75182963429462546</v>
      </c>
      <c r="D1079" s="38">
        <f t="shared" si="687"/>
        <v>0.4795001239653619</v>
      </c>
      <c r="E1079" s="38">
        <f t="shared" si="687"/>
        <v>0.31731081309762943</v>
      </c>
      <c r="F1079" s="38">
        <f t="shared" si="687"/>
        <v>0.11384633491240598</v>
      </c>
      <c r="G1079" s="39">
        <f t="shared" si="687"/>
        <v>2.5347320288920873E-2</v>
      </c>
      <c r="H1079" s="17"/>
      <c r="I1079" s="17"/>
      <c r="J1079" s="17"/>
      <c r="K1079" s="17"/>
      <c r="L1079" s="17"/>
      <c r="M1079" s="1"/>
      <c r="N1079" s="1"/>
      <c r="O1079" s="60">
        <f>O$39</f>
        <v>0</v>
      </c>
    </row>
    <row r="1080" spans="1:15" ht="18">
      <c r="A1080" s="1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"/>
      <c r="N1080" s="1"/>
      <c r="O1080" s="60">
        <f>O$40</f>
        <v>0</v>
      </c>
    </row>
    <row r="1081" spans="1:15" ht="18">
      <c r="A1081" s="47"/>
      <c r="B1081" s="48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"/>
      <c r="N1081" s="1"/>
      <c r="O1081" s="60">
        <f>O$41</f>
        <v>0</v>
      </c>
    </row>
    <row r="1082" spans="1:15" ht="18">
      <c r="A1082" s="14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"/>
      <c r="N1082" s="1"/>
      <c r="O1082" s="60">
        <f>O$42</f>
        <v>0</v>
      </c>
    </row>
    <row r="1083" spans="1:15" ht="18">
      <c r="A1083" s="14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"/>
      <c r="N1083" s="1"/>
      <c r="O1083" s="60">
        <f>O$43</f>
        <v>0</v>
      </c>
    </row>
    <row r="1084" spans="1:15">
      <c r="A1084" s="11"/>
    </row>
    <row r="1087" spans="1:15">
      <c r="A1087" s="27"/>
    </row>
  </sheetData>
  <mergeCells count="83">
    <mergeCell ref="A420:G420"/>
    <mergeCell ref="A446:G446"/>
    <mergeCell ref="A472:G472"/>
    <mergeCell ref="B279:M279"/>
    <mergeCell ref="B1:G1"/>
    <mergeCell ref="B19:M19"/>
    <mergeCell ref="B45:M45"/>
    <mergeCell ref="B71:M71"/>
    <mergeCell ref="B97:M97"/>
    <mergeCell ref="B123:M123"/>
    <mergeCell ref="B149:M149"/>
    <mergeCell ref="B175:M175"/>
    <mergeCell ref="B201:M201"/>
    <mergeCell ref="B227:M227"/>
    <mergeCell ref="B253:M253"/>
    <mergeCell ref="A8:G8"/>
    <mergeCell ref="B435:M435"/>
    <mergeCell ref="B461:M461"/>
    <mergeCell ref="B487:M487"/>
    <mergeCell ref="B513:M513"/>
    <mergeCell ref="B539:M539"/>
    <mergeCell ref="B305:M305"/>
    <mergeCell ref="B331:M331"/>
    <mergeCell ref="B357:M357"/>
    <mergeCell ref="B383:M383"/>
    <mergeCell ref="B409:M409"/>
    <mergeCell ref="A394:G394"/>
    <mergeCell ref="B851:M851"/>
    <mergeCell ref="B877:M877"/>
    <mergeCell ref="A628:G628"/>
    <mergeCell ref="A654:G654"/>
    <mergeCell ref="A680:G680"/>
    <mergeCell ref="A706:G706"/>
    <mergeCell ref="B617:M617"/>
    <mergeCell ref="B643:M643"/>
    <mergeCell ref="B669:M669"/>
    <mergeCell ref="B695:M695"/>
    <mergeCell ref="B721:M721"/>
    <mergeCell ref="B981:M981"/>
    <mergeCell ref="B1007:M1007"/>
    <mergeCell ref="B1033:M1033"/>
    <mergeCell ref="A992:G992"/>
    <mergeCell ref="A1018:G1018"/>
    <mergeCell ref="A1070:G1070"/>
    <mergeCell ref="A1044:G1044"/>
    <mergeCell ref="A30:G30"/>
    <mergeCell ref="A56:G56"/>
    <mergeCell ref="A82:G82"/>
    <mergeCell ref="A108:G108"/>
    <mergeCell ref="A134:G134"/>
    <mergeCell ref="A160:G160"/>
    <mergeCell ref="A186:G186"/>
    <mergeCell ref="A212:G212"/>
    <mergeCell ref="A238:G238"/>
    <mergeCell ref="A264:G264"/>
    <mergeCell ref="A290:G290"/>
    <mergeCell ref="A316:G316"/>
    <mergeCell ref="A342:G342"/>
    <mergeCell ref="A368:G368"/>
    <mergeCell ref="A498:G498"/>
    <mergeCell ref="A524:G524"/>
    <mergeCell ref="A550:G550"/>
    <mergeCell ref="A576:G576"/>
    <mergeCell ref="A602:G602"/>
    <mergeCell ref="B591:M591"/>
    <mergeCell ref="B565:M565"/>
    <mergeCell ref="A732:G732"/>
    <mergeCell ref="A758:G758"/>
    <mergeCell ref="A784:G784"/>
    <mergeCell ref="A810:G810"/>
    <mergeCell ref="A836:G836"/>
    <mergeCell ref="B747:M747"/>
    <mergeCell ref="B773:M773"/>
    <mergeCell ref="B799:M799"/>
    <mergeCell ref="B825:M825"/>
    <mergeCell ref="A862:G862"/>
    <mergeCell ref="A888:G888"/>
    <mergeCell ref="A914:G914"/>
    <mergeCell ref="A940:G940"/>
    <mergeCell ref="A966:G966"/>
    <mergeCell ref="B929:M929"/>
    <mergeCell ref="B955:M955"/>
    <mergeCell ref="B903:M9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zoomScaleNormal="100" workbookViewId="0">
      <selection activeCell="J4" sqref="J4:J41"/>
    </sheetView>
  </sheetViews>
  <sheetFormatPr defaultColWidth="11.5703125" defaultRowHeight="18"/>
  <cols>
    <col min="1" max="1" width="30.42578125" style="1" customWidth="1"/>
    <col min="2" max="2" width="33.42578125" customWidth="1"/>
    <col min="3" max="6" width="4.140625" customWidth="1"/>
    <col min="7" max="7" width="5" customWidth="1"/>
    <col min="8" max="8" width="5.28515625" customWidth="1"/>
    <col min="9" max="9" width="4.140625" customWidth="1"/>
  </cols>
  <sheetData>
    <row r="1" spans="1:10" ht="18.75">
      <c r="A1" s="4" t="s">
        <v>4</v>
      </c>
      <c r="C1" t="s">
        <v>79</v>
      </c>
      <c r="D1" t="s">
        <v>80</v>
      </c>
    </row>
    <row r="2" spans="1:10" ht="12.75">
      <c r="A2" s="5" t="s">
        <v>5</v>
      </c>
      <c r="B2" s="5" t="s">
        <v>6</v>
      </c>
      <c r="C2" s="51">
        <f>'Протоколы испытаний'!B23</f>
        <v>1.0000000000000001E-5</v>
      </c>
      <c r="D2" s="51">
        <f>'Протоколы испытаний'!M21</f>
        <v>1.0000000000000001E-5</v>
      </c>
      <c r="G2">
        <v>23</v>
      </c>
      <c r="H2">
        <f>21</f>
        <v>21</v>
      </c>
      <c r="J2">
        <v>27</v>
      </c>
    </row>
    <row r="3" spans="1:10" ht="12.75">
      <c r="A3" s="5" t="s">
        <v>7</v>
      </c>
      <c r="B3" s="5" t="s">
        <v>8</v>
      </c>
      <c r="C3" s="51">
        <f>'Протоколы испытаний'!B49</f>
        <v>1.0000000000000001E-5</v>
      </c>
      <c r="D3" s="51">
        <f>'Протоколы испытаний'!M47</f>
        <v>1.0000000000000001E-5</v>
      </c>
      <c r="G3">
        <f>G2+26</f>
        <v>49</v>
      </c>
      <c r="H3">
        <f>H2+26</f>
        <v>47</v>
      </c>
      <c r="J3">
        <f>J2+26</f>
        <v>53</v>
      </c>
    </row>
    <row r="4" spans="1:10" ht="12.75">
      <c r="A4" s="5" t="s">
        <v>9</v>
      </c>
      <c r="B4" s="5" t="s">
        <v>10</v>
      </c>
      <c r="C4" s="51">
        <f>'Протоколы испытаний'!B75</f>
        <v>1.0000000000000001E-5</v>
      </c>
      <c r="D4" s="51">
        <f>'Протоколы испытаний'!M73</f>
        <v>1.0000000000000001E-5</v>
      </c>
      <c r="G4">
        <f t="shared" ref="G4:G41" si="0">G3+26</f>
        <v>75</v>
      </c>
      <c r="H4">
        <f t="shared" ref="H4:H41" si="1">H3+26</f>
        <v>73</v>
      </c>
      <c r="J4">
        <f t="shared" ref="J4:J41" si="2">J3+26</f>
        <v>79</v>
      </c>
    </row>
    <row r="5" spans="1:10" ht="12.75">
      <c r="A5" s="5" t="s">
        <v>11</v>
      </c>
      <c r="B5" s="5" t="s">
        <v>12</v>
      </c>
      <c r="C5" s="51">
        <f>'Протоколы испытаний'!B101</f>
        <v>1.0000000000000001E-5</v>
      </c>
      <c r="D5" s="51">
        <f>'Протоколы испытаний'!M99</f>
        <v>1.0000000000000001E-5</v>
      </c>
      <c r="G5">
        <f t="shared" si="0"/>
        <v>101</v>
      </c>
      <c r="H5">
        <f t="shared" si="1"/>
        <v>99</v>
      </c>
      <c r="J5">
        <f t="shared" si="2"/>
        <v>105</v>
      </c>
    </row>
    <row r="6" spans="1:10" ht="12.75">
      <c r="A6" s="5" t="s">
        <v>13</v>
      </c>
      <c r="B6" s="5" t="s">
        <v>14</v>
      </c>
      <c r="C6" s="51">
        <f>'Протоколы испытаний'!B127</f>
        <v>1.0000000000000001E-5</v>
      </c>
      <c r="D6" s="51">
        <f>'Протоколы испытаний'!M125</f>
        <v>1.0000000000000001E-5</v>
      </c>
      <c r="G6">
        <f t="shared" si="0"/>
        <v>127</v>
      </c>
      <c r="H6">
        <f t="shared" si="1"/>
        <v>125</v>
      </c>
      <c r="J6">
        <f t="shared" si="2"/>
        <v>131</v>
      </c>
    </row>
    <row r="7" spans="1:10" ht="12.75">
      <c r="A7" s="5" t="s">
        <v>15</v>
      </c>
      <c r="B7" s="5" t="s">
        <v>16</v>
      </c>
      <c r="C7" s="51">
        <f>'Протоколы испытаний'!B153</f>
        <v>1.0000000000000001E-5</v>
      </c>
      <c r="D7" s="51">
        <f>'Протоколы испытаний'!M151</f>
        <v>1.0000000000000001E-5</v>
      </c>
      <c r="G7">
        <f t="shared" si="0"/>
        <v>153</v>
      </c>
      <c r="H7">
        <f t="shared" si="1"/>
        <v>151</v>
      </c>
      <c r="J7">
        <f t="shared" si="2"/>
        <v>157</v>
      </c>
    </row>
    <row r="8" spans="1:10" ht="12.75">
      <c r="A8" s="5" t="s">
        <v>17</v>
      </c>
      <c r="B8" s="5" t="s">
        <v>18</v>
      </c>
      <c r="C8" s="51">
        <f>'Протоколы испытаний'!B179</f>
        <v>1.0000000000000001E-5</v>
      </c>
      <c r="D8" s="51">
        <f>'Протоколы испытаний'!M177</f>
        <v>1.0000000000000001E-5</v>
      </c>
      <c r="G8">
        <f t="shared" si="0"/>
        <v>179</v>
      </c>
      <c r="H8">
        <f t="shared" si="1"/>
        <v>177</v>
      </c>
      <c r="J8">
        <f t="shared" si="2"/>
        <v>183</v>
      </c>
    </row>
    <row r="9" spans="1:10" ht="12.75">
      <c r="A9" s="5" t="s">
        <v>19</v>
      </c>
      <c r="B9" s="5" t="s">
        <v>20</v>
      </c>
      <c r="C9" s="51">
        <f>'Протоколы испытаний'!B205</f>
        <v>1.0000000000000001E-5</v>
      </c>
      <c r="D9" s="51">
        <f>'Протоколы испытаний'!M203</f>
        <v>1.0000000000000001E-5</v>
      </c>
      <c r="G9">
        <f t="shared" si="0"/>
        <v>205</v>
      </c>
      <c r="H9">
        <f t="shared" si="1"/>
        <v>203</v>
      </c>
      <c r="J9">
        <f t="shared" si="2"/>
        <v>209</v>
      </c>
    </row>
    <row r="10" spans="1:10" ht="12.75">
      <c r="A10" s="5" t="s">
        <v>21</v>
      </c>
      <c r="B10" s="5" t="s">
        <v>22</v>
      </c>
      <c r="C10" s="51">
        <f>'Протоколы испытаний'!B231</f>
        <v>1.0000000000000001E-5</v>
      </c>
      <c r="D10" s="51">
        <f>'Протоколы испытаний'!M229</f>
        <v>1.0000000000000001E-5</v>
      </c>
      <c r="G10">
        <f t="shared" si="0"/>
        <v>231</v>
      </c>
      <c r="H10">
        <f t="shared" si="1"/>
        <v>229</v>
      </c>
      <c r="J10">
        <f t="shared" si="2"/>
        <v>235</v>
      </c>
    </row>
    <row r="11" spans="1:10" ht="12.75">
      <c r="A11" s="5" t="s">
        <v>23</v>
      </c>
      <c r="B11" s="5" t="s">
        <v>24</v>
      </c>
      <c r="C11" s="51">
        <f>'Протоколы испытаний'!B257</f>
        <v>1.0000000000000001E-5</v>
      </c>
      <c r="D11" s="51">
        <f>'Протоколы испытаний'!M255</f>
        <v>1.0000000000000001E-5</v>
      </c>
      <c r="G11">
        <f t="shared" si="0"/>
        <v>257</v>
      </c>
      <c r="H11">
        <f t="shared" si="1"/>
        <v>255</v>
      </c>
      <c r="J11">
        <f t="shared" si="2"/>
        <v>261</v>
      </c>
    </row>
    <row r="12" spans="1:10" ht="12.75">
      <c r="A12" s="5" t="s">
        <v>25</v>
      </c>
      <c r="B12" s="5" t="s">
        <v>26</v>
      </c>
      <c r="C12" s="51">
        <f>'Протоколы испытаний'!B283</f>
        <v>1.0000000000000001E-5</v>
      </c>
      <c r="D12" s="51">
        <f>'Протоколы испытаний'!M281</f>
        <v>1.0000000000000001E-5</v>
      </c>
      <c r="G12">
        <f t="shared" si="0"/>
        <v>283</v>
      </c>
      <c r="H12">
        <f t="shared" si="1"/>
        <v>281</v>
      </c>
      <c r="J12">
        <f t="shared" si="2"/>
        <v>287</v>
      </c>
    </row>
    <row r="13" spans="1:10" ht="12.75">
      <c r="A13" s="5" t="s">
        <v>27</v>
      </c>
      <c r="B13" s="5" t="s">
        <v>28</v>
      </c>
      <c r="C13" s="51">
        <f>'Протоколы испытаний'!B309</f>
        <v>1.0000000000000001E-5</v>
      </c>
      <c r="D13" s="51">
        <f>'Протоколы испытаний'!M307</f>
        <v>1.0000000000000001E-5</v>
      </c>
      <c r="G13">
        <f t="shared" si="0"/>
        <v>309</v>
      </c>
      <c r="H13">
        <f t="shared" si="1"/>
        <v>307</v>
      </c>
      <c r="J13">
        <f t="shared" si="2"/>
        <v>313</v>
      </c>
    </row>
    <row r="14" spans="1:10" ht="12.75">
      <c r="A14" s="5" t="s">
        <v>29</v>
      </c>
      <c r="B14" s="5" t="s">
        <v>30</v>
      </c>
      <c r="C14" s="51">
        <f>'Протоколы испытаний'!B335</f>
        <v>1.0000000000000001E-5</v>
      </c>
      <c r="D14" s="51">
        <f>'Протоколы испытаний'!M333</f>
        <v>1.0000000000000001E-5</v>
      </c>
      <c r="G14">
        <f t="shared" si="0"/>
        <v>335</v>
      </c>
      <c r="H14">
        <f t="shared" si="1"/>
        <v>333</v>
      </c>
      <c r="J14">
        <f t="shared" si="2"/>
        <v>339</v>
      </c>
    </row>
    <row r="15" spans="1:10" ht="12.75">
      <c r="A15" s="5" t="s">
        <v>31</v>
      </c>
      <c r="B15" s="5" t="s">
        <v>32</v>
      </c>
      <c r="C15" s="51">
        <f>'Протоколы испытаний'!B361</f>
        <v>1.0000000000000001E-5</v>
      </c>
      <c r="D15" s="51">
        <f>'Протоколы испытаний'!M359</f>
        <v>1.0000000000000001E-5</v>
      </c>
      <c r="G15">
        <f t="shared" si="0"/>
        <v>361</v>
      </c>
      <c r="H15">
        <f t="shared" si="1"/>
        <v>359</v>
      </c>
      <c r="J15">
        <f t="shared" si="2"/>
        <v>365</v>
      </c>
    </row>
    <row r="16" spans="1:10" ht="12.75">
      <c r="A16" s="5" t="s">
        <v>33</v>
      </c>
      <c r="B16" s="5" t="s">
        <v>34</v>
      </c>
      <c r="C16" s="51">
        <f>'Протоколы испытаний'!B387</f>
        <v>1.0000000000000001E-5</v>
      </c>
      <c r="D16" s="51">
        <f>'Протоколы испытаний'!M385</f>
        <v>1.0000000000000001E-5</v>
      </c>
      <c r="G16">
        <f t="shared" si="0"/>
        <v>387</v>
      </c>
      <c r="H16">
        <f t="shared" si="1"/>
        <v>385</v>
      </c>
      <c r="J16">
        <f t="shared" si="2"/>
        <v>391</v>
      </c>
    </row>
    <row r="17" spans="1:10" ht="12.75">
      <c r="A17" s="5" t="s">
        <v>35</v>
      </c>
      <c r="B17" s="5" t="s">
        <v>36</v>
      </c>
      <c r="C17" s="51">
        <f>'Протоколы испытаний'!B413</f>
        <v>1.0000000000000001E-5</v>
      </c>
      <c r="D17" s="51">
        <f>'Протоколы испытаний'!M411</f>
        <v>1.0000000000000001E-5</v>
      </c>
      <c r="G17">
        <f t="shared" si="0"/>
        <v>413</v>
      </c>
      <c r="H17">
        <f t="shared" si="1"/>
        <v>411</v>
      </c>
      <c r="J17">
        <f t="shared" si="2"/>
        <v>417</v>
      </c>
    </row>
    <row r="18" spans="1:10" ht="12.75">
      <c r="A18" s="5" t="s">
        <v>37</v>
      </c>
      <c r="B18" s="5" t="s">
        <v>38</v>
      </c>
      <c r="C18" s="51">
        <f>'Протоколы испытаний'!B439</f>
        <v>1.0000000000000001E-5</v>
      </c>
      <c r="D18" s="51">
        <f>'Протоколы испытаний'!M437</f>
        <v>1.0000000000000001E-5</v>
      </c>
      <c r="G18">
        <f t="shared" si="0"/>
        <v>439</v>
      </c>
      <c r="H18">
        <f t="shared" si="1"/>
        <v>437</v>
      </c>
      <c r="J18">
        <f t="shared" si="2"/>
        <v>443</v>
      </c>
    </row>
    <row r="19" spans="1:10" ht="12.75">
      <c r="A19" s="5" t="s">
        <v>39</v>
      </c>
      <c r="B19" s="5" t="s">
        <v>40</v>
      </c>
      <c r="C19" s="51">
        <f>'Протоколы испытаний'!B465</f>
        <v>1.0000000000000001E-5</v>
      </c>
      <c r="D19" s="51">
        <f>'Протоколы испытаний'!M463</f>
        <v>1.0000000000000001E-5</v>
      </c>
      <c r="G19">
        <f t="shared" si="0"/>
        <v>465</v>
      </c>
      <c r="H19">
        <f t="shared" si="1"/>
        <v>463</v>
      </c>
      <c r="J19">
        <f t="shared" si="2"/>
        <v>469</v>
      </c>
    </row>
    <row r="20" spans="1:10" ht="12.75">
      <c r="A20" s="5" t="s">
        <v>41</v>
      </c>
      <c r="B20" s="5" t="s">
        <v>42</v>
      </c>
      <c r="C20" s="51">
        <f>'Протоколы испытаний'!B491</f>
        <v>1.0000000000000001E-5</v>
      </c>
      <c r="D20" s="51">
        <f>'Протоколы испытаний'!M489</f>
        <v>1.0000000000000001E-5</v>
      </c>
      <c r="G20">
        <f t="shared" si="0"/>
        <v>491</v>
      </c>
      <c r="H20">
        <f t="shared" si="1"/>
        <v>489</v>
      </c>
      <c r="J20">
        <f t="shared" si="2"/>
        <v>495</v>
      </c>
    </row>
    <row r="21" spans="1:10" ht="12.75">
      <c r="A21" s="5" t="s">
        <v>43</v>
      </c>
      <c r="B21" s="5" t="s">
        <v>44</v>
      </c>
      <c r="C21" s="51">
        <f>'Протоколы испытаний'!B517</f>
        <v>1.0000000000000001E-5</v>
      </c>
      <c r="D21" s="51">
        <f>'Протоколы испытаний'!M515</f>
        <v>1.0000000000000001E-5</v>
      </c>
      <c r="G21">
        <f t="shared" si="0"/>
        <v>517</v>
      </c>
      <c r="H21">
        <f t="shared" si="1"/>
        <v>515</v>
      </c>
      <c r="J21">
        <f t="shared" si="2"/>
        <v>521</v>
      </c>
    </row>
    <row r="22" spans="1:10" ht="12.75">
      <c r="A22" s="5" t="s">
        <v>45</v>
      </c>
      <c r="B22" s="5" t="s">
        <v>46</v>
      </c>
      <c r="C22" s="51">
        <f>'Протоколы испытаний'!B543</f>
        <v>1.0000000000000001E-5</v>
      </c>
      <c r="D22" s="51">
        <f>'Протоколы испытаний'!M541</f>
        <v>1.0000000000000001E-5</v>
      </c>
      <c r="G22">
        <f t="shared" si="0"/>
        <v>543</v>
      </c>
      <c r="H22">
        <f t="shared" si="1"/>
        <v>541</v>
      </c>
      <c r="J22">
        <f t="shared" si="2"/>
        <v>547</v>
      </c>
    </row>
    <row r="23" spans="1:10" ht="12.75">
      <c r="A23" s="5" t="s">
        <v>47</v>
      </c>
      <c r="B23" s="5" t="s">
        <v>48</v>
      </c>
      <c r="C23" s="51">
        <f>'Протоколы испытаний'!B569</f>
        <v>1.0000000000000001E-5</v>
      </c>
      <c r="D23" s="51">
        <f>'Протоколы испытаний'!M567</f>
        <v>1.0000000000000001E-5</v>
      </c>
      <c r="G23">
        <f t="shared" si="0"/>
        <v>569</v>
      </c>
      <c r="H23">
        <f t="shared" si="1"/>
        <v>567</v>
      </c>
      <c r="J23">
        <f t="shared" si="2"/>
        <v>573</v>
      </c>
    </row>
    <row r="24" spans="1:10" ht="12.75">
      <c r="A24" s="5" t="s">
        <v>49</v>
      </c>
      <c r="B24" s="5" t="s">
        <v>50</v>
      </c>
      <c r="C24" s="51">
        <f>'Протоколы испытаний'!B595</f>
        <v>1.0000000000000001E-5</v>
      </c>
      <c r="D24" s="51">
        <f>'Протоколы испытаний'!M593</f>
        <v>1.0000000000000001E-5</v>
      </c>
      <c r="G24">
        <f t="shared" si="0"/>
        <v>595</v>
      </c>
      <c r="H24">
        <f t="shared" si="1"/>
        <v>593</v>
      </c>
      <c r="J24">
        <f t="shared" si="2"/>
        <v>599</v>
      </c>
    </row>
    <row r="25" spans="1:10" ht="12.75">
      <c r="A25" s="9" t="s">
        <v>51</v>
      </c>
      <c r="B25" s="5"/>
      <c r="C25" s="51">
        <f>'Протоколы испытаний'!B621</f>
        <v>1.0000000000000001E-5</v>
      </c>
      <c r="D25" s="51">
        <f>'Протоколы испытаний'!M619</f>
        <v>1.0000000000000001E-5</v>
      </c>
      <c r="G25">
        <f t="shared" si="0"/>
        <v>621</v>
      </c>
      <c r="H25">
        <f t="shared" si="1"/>
        <v>619</v>
      </c>
      <c r="J25">
        <f t="shared" si="2"/>
        <v>625</v>
      </c>
    </row>
    <row r="26" spans="1:10" ht="12.75">
      <c r="A26" s="6">
        <v>25</v>
      </c>
      <c r="B26" s="6"/>
      <c r="C26" s="51">
        <f>'Протоколы испытаний'!B647</f>
        <v>1.0000000000000001E-5</v>
      </c>
      <c r="D26" s="51">
        <f>'Протоколы испытаний'!M645</f>
        <v>1.0000000000000001E-5</v>
      </c>
      <c r="G26">
        <f t="shared" si="0"/>
        <v>647</v>
      </c>
      <c r="H26">
        <f t="shared" si="1"/>
        <v>645</v>
      </c>
      <c r="J26">
        <f t="shared" si="2"/>
        <v>651</v>
      </c>
    </row>
    <row r="27" spans="1:10" ht="12.75">
      <c r="A27" s="6">
        <v>26</v>
      </c>
      <c r="B27" s="6"/>
      <c r="C27" s="51">
        <f>'Протоколы испытаний'!B673</f>
        <v>1.0000000000000001E-5</v>
      </c>
      <c r="D27" s="51">
        <f>'Протоколы испытаний'!M671</f>
        <v>1.0000000000000001E-5</v>
      </c>
      <c r="G27">
        <f t="shared" si="0"/>
        <v>673</v>
      </c>
      <c r="H27">
        <f t="shared" si="1"/>
        <v>671</v>
      </c>
      <c r="J27">
        <f t="shared" si="2"/>
        <v>677</v>
      </c>
    </row>
    <row r="28" spans="1:10" ht="12.75">
      <c r="A28" s="6">
        <v>27</v>
      </c>
      <c r="B28" s="6"/>
      <c r="C28" s="51">
        <f>'Протоколы испытаний'!B699</f>
        <v>1.0000000000000001E-5</v>
      </c>
      <c r="D28" s="51">
        <f>'Протоколы испытаний'!M697</f>
        <v>1.0000000000000001E-5</v>
      </c>
      <c r="G28">
        <f t="shared" si="0"/>
        <v>699</v>
      </c>
      <c r="H28">
        <f t="shared" si="1"/>
        <v>697</v>
      </c>
      <c r="J28">
        <f t="shared" si="2"/>
        <v>703</v>
      </c>
    </row>
    <row r="29" spans="1:10" ht="12.75">
      <c r="A29" s="6">
        <v>28</v>
      </c>
      <c r="B29" s="6"/>
      <c r="C29" s="51">
        <f>'Протоколы испытаний'!B725</f>
        <v>1.0000000000000001E-5</v>
      </c>
      <c r="D29" s="51">
        <f>'Протоколы испытаний'!M723</f>
        <v>1.0000000000000001E-5</v>
      </c>
      <c r="G29">
        <f t="shared" si="0"/>
        <v>725</v>
      </c>
      <c r="H29">
        <f t="shared" si="1"/>
        <v>723</v>
      </c>
      <c r="J29">
        <f t="shared" si="2"/>
        <v>729</v>
      </c>
    </row>
    <row r="30" spans="1:10" ht="12.75">
      <c r="A30" s="6">
        <v>29</v>
      </c>
      <c r="B30" s="6"/>
      <c r="C30" s="51">
        <f>'Протоколы испытаний'!B751</f>
        <v>1.0000000000000001E-5</v>
      </c>
      <c r="D30" s="51">
        <f>'Протоколы испытаний'!M749</f>
        <v>1.0000000000000001E-5</v>
      </c>
      <c r="G30">
        <f t="shared" si="0"/>
        <v>751</v>
      </c>
      <c r="H30">
        <f t="shared" si="1"/>
        <v>749</v>
      </c>
      <c r="J30">
        <f t="shared" si="2"/>
        <v>755</v>
      </c>
    </row>
    <row r="31" spans="1:10" ht="12.75">
      <c r="A31" s="6">
        <v>30</v>
      </c>
      <c r="B31" s="6"/>
      <c r="C31" s="51">
        <f>'Протоколы испытаний'!B777</f>
        <v>1.0000000000000001E-5</v>
      </c>
      <c r="D31" s="51">
        <f>'Протоколы испытаний'!M775</f>
        <v>1.0000000000000001E-5</v>
      </c>
      <c r="G31">
        <f t="shared" si="0"/>
        <v>777</v>
      </c>
      <c r="H31">
        <f t="shared" si="1"/>
        <v>775</v>
      </c>
      <c r="J31">
        <f t="shared" si="2"/>
        <v>781</v>
      </c>
    </row>
    <row r="32" spans="1:10" ht="12.75">
      <c r="A32" s="6">
        <v>31</v>
      </c>
      <c r="B32" s="6"/>
      <c r="C32" s="51">
        <f>'Протоколы испытаний'!B803</f>
        <v>1.0000000000000001E-5</v>
      </c>
      <c r="D32" s="51">
        <f>'Протоколы испытаний'!M801</f>
        <v>1.0000000000000001E-5</v>
      </c>
      <c r="G32">
        <f t="shared" si="0"/>
        <v>803</v>
      </c>
      <c r="H32">
        <f t="shared" si="1"/>
        <v>801</v>
      </c>
      <c r="J32">
        <f t="shared" si="2"/>
        <v>807</v>
      </c>
    </row>
    <row r="33" spans="1:10" ht="12.75">
      <c r="A33" s="6">
        <v>32</v>
      </c>
      <c r="B33" s="6"/>
      <c r="C33" s="51">
        <f>'Протоколы испытаний'!B829</f>
        <v>1.0000000000000001E-5</v>
      </c>
      <c r="D33" s="51">
        <f>'Протоколы испытаний'!M827</f>
        <v>1.0000000000000001E-5</v>
      </c>
      <c r="G33">
        <f t="shared" si="0"/>
        <v>829</v>
      </c>
      <c r="H33">
        <f t="shared" si="1"/>
        <v>827</v>
      </c>
      <c r="J33">
        <f t="shared" si="2"/>
        <v>833</v>
      </c>
    </row>
    <row r="34" spans="1:10" ht="12.75">
      <c r="A34" s="6">
        <v>33</v>
      </c>
      <c r="B34" s="6"/>
      <c r="C34" s="51">
        <f>'Протоколы испытаний'!B855</f>
        <v>1.0000000000000001E-5</v>
      </c>
      <c r="D34" s="51">
        <f>'Протоколы испытаний'!M853</f>
        <v>1.0000000000000001E-5</v>
      </c>
      <c r="G34">
        <f t="shared" si="0"/>
        <v>855</v>
      </c>
      <c r="H34">
        <f t="shared" si="1"/>
        <v>853</v>
      </c>
      <c r="J34">
        <f t="shared" si="2"/>
        <v>859</v>
      </c>
    </row>
    <row r="35" spans="1:10" ht="12.75">
      <c r="A35" s="6">
        <v>34</v>
      </c>
      <c r="B35" s="6"/>
      <c r="C35" s="51">
        <f>'Протоколы испытаний'!B881</f>
        <v>1.0000000000000001E-5</v>
      </c>
      <c r="D35" s="51">
        <f>'Протоколы испытаний'!M879</f>
        <v>1.0000000000000001E-5</v>
      </c>
      <c r="G35">
        <f t="shared" si="0"/>
        <v>881</v>
      </c>
      <c r="H35">
        <f t="shared" si="1"/>
        <v>879</v>
      </c>
      <c r="J35">
        <f t="shared" si="2"/>
        <v>885</v>
      </c>
    </row>
    <row r="36" spans="1:10" ht="12.75">
      <c r="A36" s="6">
        <v>35</v>
      </c>
      <c r="B36" s="6"/>
      <c r="C36" s="51">
        <f>'Протоколы испытаний'!B907</f>
        <v>1.0000000000000001E-5</v>
      </c>
      <c r="D36" s="51">
        <f>'Протоколы испытаний'!M905</f>
        <v>1.0000000000000001E-5</v>
      </c>
      <c r="G36">
        <f t="shared" si="0"/>
        <v>907</v>
      </c>
      <c r="H36">
        <f t="shared" si="1"/>
        <v>905</v>
      </c>
      <c r="J36">
        <f t="shared" si="2"/>
        <v>911</v>
      </c>
    </row>
    <row r="37" spans="1:10" ht="12.75">
      <c r="A37" s="6">
        <v>36</v>
      </c>
      <c r="B37" s="6"/>
      <c r="C37" s="51">
        <f>'Протоколы испытаний'!B933</f>
        <v>1.0000000000000001E-5</v>
      </c>
      <c r="D37" s="51">
        <f>'Протоколы испытаний'!M931</f>
        <v>1.0000000000000001E-5</v>
      </c>
      <c r="G37">
        <f t="shared" si="0"/>
        <v>933</v>
      </c>
      <c r="H37">
        <f t="shared" si="1"/>
        <v>931</v>
      </c>
      <c r="J37">
        <f t="shared" si="2"/>
        <v>937</v>
      </c>
    </row>
    <row r="38" spans="1:10" ht="12.75">
      <c r="A38" s="6">
        <v>37</v>
      </c>
      <c r="B38" s="6"/>
      <c r="C38" s="51">
        <f>'Протоколы испытаний'!B959</f>
        <v>1.0000000000000001E-5</v>
      </c>
      <c r="D38" s="51">
        <f>'Протоколы испытаний'!M957</f>
        <v>1.0000000000000001E-5</v>
      </c>
      <c r="G38">
        <f t="shared" si="0"/>
        <v>959</v>
      </c>
      <c r="H38">
        <f t="shared" si="1"/>
        <v>957</v>
      </c>
      <c r="J38">
        <f t="shared" si="2"/>
        <v>963</v>
      </c>
    </row>
    <row r="39" spans="1:10" ht="12.75">
      <c r="A39" s="6">
        <v>38</v>
      </c>
      <c r="B39" s="6"/>
      <c r="C39" s="51">
        <f>'Протоколы испытаний'!B985</f>
        <v>1.0000000000000001E-5</v>
      </c>
      <c r="D39" s="51">
        <f>'Протоколы испытаний'!M983</f>
        <v>1.0000000000000001E-5</v>
      </c>
      <c r="G39">
        <f t="shared" si="0"/>
        <v>985</v>
      </c>
      <c r="H39">
        <f t="shared" si="1"/>
        <v>983</v>
      </c>
      <c r="J39">
        <f t="shared" si="2"/>
        <v>989</v>
      </c>
    </row>
    <row r="40" spans="1:10" ht="12.75">
      <c r="A40" s="6">
        <v>39</v>
      </c>
      <c r="B40" s="6"/>
      <c r="C40" s="51">
        <f>'Протоколы испытаний'!B1011</f>
        <v>1.0000000000000001E-5</v>
      </c>
      <c r="D40" s="51">
        <f>'Протоколы испытаний'!M1009</f>
        <v>1.0000000000000001E-5</v>
      </c>
      <c r="G40">
        <f t="shared" si="0"/>
        <v>1011</v>
      </c>
      <c r="H40">
        <f t="shared" si="1"/>
        <v>1009</v>
      </c>
      <c r="J40">
        <f t="shared" si="2"/>
        <v>1015</v>
      </c>
    </row>
    <row r="41" spans="1:10" ht="12.75">
      <c r="A41" s="6">
        <v>40</v>
      </c>
      <c r="B41" s="6"/>
      <c r="C41" s="51">
        <f>'Протоколы испытаний'!B1037</f>
        <v>1.0000000000000001E-5</v>
      </c>
      <c r="D41" s="51">
        <f>'Протоколы испытаний'!M1035</f>
        <v>1.0000000000000001E-5</v>
      </c>
      <c r="G41">
        <f t="shared" si="0"/>
        <v>1037</v>
      </c>
      <c r="H41">
        <f t="shared" si="1"/>
        <v>1035</v>
      </c>
      <c r="J41">
        <f t="shared" si="2"/>
        <v>1041</v>
      </c>
    </row>
    <row r="42" spans="1:10" ht="12.75">
      <c r="A42" s="6"/>
      <c r="B42" s="6"/>
    </row>
    <row r="43" spans="1:10" ht="12.75">
      <c r="A43" s="6"/>
      <c r="B43" s="6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Протоколы испытаний</vt:lpstr>
      <vt:lpstr>Название и список группы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>17</cp:revision>
  <dcterms:created xsi:type="dcterms:W3CDTF">2020-03-27T07:57:59Z</dcterms:created>
  <dcterms:modified xsi:type="dcterms:W3CDTF">2020-05-12T17:00:46Z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