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500" activeTab="3"/>
  </bookViews>
  <sheets>
    <sheet name="Протоколы" sheetId="2" r:id="rId1"/>
    <sheet name="Регрессии" sheetId="5" r:id="rId2"/>
    <sheet name="Название и список группы" sheetId="4" r:id="rId3"/>
    <sheet name="Лист1" sheetId="6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55" i="6"/>
  <c r="L754"/>
  <c r="L753"/>
  <c r="L752"/>
  <c r="L751"/>
  <c r="L750"/>
  <c r="L749"/>
  <c r="L748"/>
  <c r="L747"/>
  <c r="L746"/>
  <c r="L745"/>
  <c r="L744"/>
  <c r="L743"/>
  <c r="L742"/>
  <c r="L741"/>
  <c r="L740"/>
  <c r="L755" i="5"/>
  <c r="L754"/>
  <c r="L753"/>
  <c r="L752"/>
  <c r="L751"/>
  <c r="L750"/>
  <c r="L749"/>
  <c r="L748"/>
  <c r="L747"/>
  <c r="L746"/>
  <c r="L745"/>
  <c r="L744"/>
  <c r="L743"/>
  <c r="L742"/>
  <c r="L741"/>
  <c r="L740"/>
  <c r="B734"/>
  <c r="C724" s="1"/>
  <c r="B733"/>
  <c r="D726" s="1"/>
  <c r="E724"/>
  <c r="D724"/>
  <c r="B724"/>
  <c r="B716"/>
  <c r="B715"/>
  <c r="E708"/>
  <c r="D708"/>
  <c r="E706"/>
  <c r="D706"/>
  <c r="C706"/>
  <c r="B706"/>
  <c r="B698"/>
  <c r="C688" s="1"/>
  <c r="B697"/>
  <c r="D690" s="1"/>
  <c r="E688"/>
  <c r="D688"/>
  <c r="B688"/>
  <c r="B680"/>
  <c r="C670" s="1"/>
  <c r="B679"/>
  <c r="D672" s="1"/>
  <c r="E670"/>
  <c r="D670"/>
  <c r="B670"/>
  <c r="B662"/>
  <c r="C652" s="1"/>
  <c r="B661"/>
  <c r="D654" s="1"/>
  <c r="E652"/>
  <c r="D652"/>
  <c r="B652"/>
  <c r="B644"/>
  <c r="C634" s="1"/>
  <c r="B643"/>
  <c r="D636" s="1"/>
  <c r="E634"/>
  <c r="D634"/>
  <c r="B634"/>
  <c r="B626"/>
  <c r="C616" s="1"/>
  <c r="B625"/>
  <c r="D618" s="1"/>
  <c r="E616"/>
  <c r="D616"/>
  <c r="B616"/>
  <c r="B608"/>
  <c r="D598" s="1"/>
  <c r="B607"/>
  <c r="E600"/>
  <c r="D600"/>
  <c r="E598"/>
  <c r="C598"/>
  <c r="B598"/>
  <c r="B590"/>
  <c r="C580" s="1"/>
  <c r="B589"/>
  <c r="D582" s="1"/>
  <c r="E580"/>
  <c r="D580"/>
  <c r="B580"/>
  <c r="B572"/>
  <c r="C562" s="1"/>
  <c r="B571"/>
  <c r="D564" s="1"/>
  <c r="E562"/>
  <c r="D562"/>
  <c r="B562"/>
  <c r="B554"/>
  <c r="C544" s="1"/>
  <c r="B553"/>
  <c r="D546" s="1"/>
  <c r="E544"/>
  <c r="D544"/>
  <c r="B544"/>
  <c r="B536"/>
  <c r="B526" s="1"/>
  <c r="B535"/>
  <c r="E528" s="1"/>
  <c r="D528"/>
  <c r="E526"/>
  <c r="B518"/>
  <c r="C508" s="1"/>
  <c r="B517"/>
  <c r="D510" s="1"/>
  <c r="E508"/>
  <c r="D508"/>
  <c r="B508"/>
  <c r="B500"/>
  <c r="B499"/>
  <c r="E492"/>
  <c r="D492"/>
  <c r="E490"/>
  <c r="D490"/>
  <c r="C490"/>
  <c r="B490"/>
  <c r="B482"/>
  <c r="C472" s="1"/>
  <c r="B481"/>
  <c r="D474" s="1"/>
  <c r="E472"/>
  <c r="D472"/>
  <c r="B472"/>
  <c r="B464"/>
  <c r="C454" s="1"/>
  <c r="B463"/>
  <c r="D456" s="1"/>
  <c r="E454"/>
  <c r="D454"/>
  <c r="B454"/>
  <c r="B446"/>
  <c r="C436" s="1"/>
  <c r="B445"/>
  <c r="D438" s="1"/>
  <c r="E436"/>
  <c r="D436"/>
  <c r="B436"/>
  <c r="B428"/>
  <c r="B418" s="1"/>
  <c r="B427"/>
  <c r="D420" s="1"/>
  <c r="B410"/>
  <c r="C400" s="1"/>
  <c r="B409"/>
  <c r="D402" s="1"/>
  <c r="E400"/>
  <c r="D400"/>
  <c r="B400"/>
  <c r="B392"/>
  <c r="C382" s="1"/>
  <c r="B391"/>
  <c r="D384" s="1"/>
  <c r="E382"/>
  <c r="D382"/>
  <c r="B382"/>
  <c r="B374"/>
  <c r="C364" s="1"/>
  <c r="B373"/>
  <c r="D366" s="1"/>
  <c r="E364"/>
  <c r="D364"/>
  <c r="B364"/>
  <c r="B356"/>
  <c r="C346" s="1"/>
  <c r="B355"/>
  <c r="D348" s="1"/>
  <c r="E346"/>
  <c r="D346"/>
  <c r="B346"/>
  <c r="B338"/>
  <c r="B328" s="1"/>
  <c r="B337"/>
  <c r="D330" s="1"/>
  <c r="E328"/>
  <c r="B320"/>
  <c r="C310" s="1"/>
  <c r="B319"/>
  <c r="D312" s="1"/>
  <c r="E310"/>
  <c r="D310"/>
  <c r="B310"/>
  <c r="B302"/>
  <c r="C292" s="1"/>
  <c r="B301"/>
  <c r="D294" s="1"/>
  <c r="E292"/>
  <c r="D292"/>
  <c r="B292"/>
  <c r="B284"/>
  <c r="C274" s="1"/>
  <c r="B283"/>
  <c r="D276" s="1"/>
  <c r="E274"/>
  <c r="D274"/>
  <c r="B274"/>
  <c r="B266"/>
  <c r="C256" s="1"/>
  <c r="B265"/>
  <c r="D258" s="1"/>
  <c r="E256"/>
  <c r="D256"/>
  <c r="B256"/>
  <c r="B248"/>
  <c r="C238" s="1"/>
  <c r="B247"/>
  <c r="D240" s="1"/>
  <c r="E238"/>
  <c r="D238"/>
  <c r="B238"/>
  <c r="B230"/>
  <c r="C220" s="1"/>
  <c r="B229"/>
  <c r="D222" s="1"/>
  <c r="E220"/>
  <c r="D220"/>
  <c r="B220"/>
  <c r="B212"/>
  <c r="C202" s="1"/>
  <c r="B211"/>
  <c r="D204" s="1"/>
  <c r="E202"/>
  <c r="D202"/>
  <c r="B202"/>
  <c r="B194"/>
  <c r="C184" s="1"/>
  <c r="B193"/>
  <c r="D186" s="1"/>
  <c r="E184"/>
  <c r="D184"/>
  <c r="B184"/>
  <c r="B176"/>
  <c r="C166" s="1"/>
  <c r="B175"/>
  <c r="D168" s="1"/>
  <c r="E166"/>
  <c r="D166"/>
  <c r="B166"/>
  <c r="B158"/>
  <c r="C148" s="1"/>
  <c r="B157"/>
  <c r="D150" s="1"/>
  <c r="E148"/>
  <c r="D148"/>
  <c r="B148"/>
  <c r="B140"/>
  <c r="C130" s="1"/>
  <c r="B139"/>
  <c r="D132" s="1"/>
  <c r="E130"/>
  <c r="D130"/>
  <c r="B130"/>
  <c r="B122"/>
  <c r="C112" s="1"/>
  <c r="B121"/>
  <c r="D114" s="1"/>
  <c r="E112"/>
  <c r="D112"/>
  <c r="B112"/>
  <c r="B104"/>
  <c r="C94" s="1"/>
  <c r="B103"/>
  <c r="D96" s="1"/>
  <c r="E94"/>
  <c r="D94"/>
  <c r="B94"/>
  <c r="B86"/>
  <c r="B76" s="1"/>
  <c r="B85"/>
  <c r="D78" s="1"/>
  <c r="E76"/>
  <c r="B68"/>
  <c r="C58" s="1"/>
  <c r="B67"/>
  <c r="D60" s="1"/>
  <c r="E58"/>
  <c r="D58"/>
  <c r="B58"/>
  <c r="B50"/>
  <c r="C40" s="1"/>
  <c r="B49"/>
  <c r="D42" s="1"/>
  <c r="E40"/>
  <c r="D40"/>
  <c r="B40"/>
  <c r="L756" i="6"/>
  <c r="E755"/>
  <c r="D755"/>
  <c r="D756" s="1"/>
  <c r="D741" s="1"/>
  <c r="C755"/>
  <c r="B755"/>
  <c r="F755" s="1"/>
  <c r="E754"/>
  <c r="E756" s="1"/>
  <c r="E741" s="1"/>
  <c r="D754"/>
  <c r="C754"/>
  <c r="C756" s="1"/>
  <c r="C741" s="1"/>
  <c r="B754"/>
  <c r="F754" s="1"/>
  <c r="J741"/>
  <c r="A739"/>
  <c r="E737"/>
  <c r="D737"/>
  <c r="C737"/>
  <c r="B737"/>
  <c r="F737" s="1"/>
  <c r="E736"/>
  <c r="E738" s="1"/>
  <c r="E723" s="1"/>
  <c r="D736"/>
  <c r="D738" s="1"/>
  <c r="D723" s="1"/>
  <c r="C736"/>
  <c r="C738" s="1"/>
  <c r="C723" s="1"/>
  <c r="B736"/>
  <c r="B738" s="1"/>
  <c r="B731"/>
  <c r="J723"/>
  <c r="B721"/>
  <c r="A721"/>
  <c r="E719"/>
  <c r="D719"/>
  <c r="C719"/>
  <c r="B719"/>
  <c r="F719" s="1"/>
  <c r="E718"/>
  <c r="E720" s="1"/>
  <c r="E705" s="1"/>
  <c r="D718"/>
  <c r="D720" s="1"/>
  <c r="D705" s="1"/>
  <c r="C718"/>
  <c r="C720" s="1"/>
  <c r="C705" s="1"/>
  <c r="B718"/>
  <c r="B720" s="1"/>
  <c r="B713"/>
  <c r="J705"/>
  <c r="B703"/>
  <c r="A703"/>
  <c r="E701"/>
  <c r="D701"/>
  <c r="C701"/>
  <c r="B701"/>
  <c r="F701" s="1"/>
  <c r="E700"/>
  <c r="E702" s="1"/>
  <c r="E687" s="1"/>
  <c r="D700"/>
  <c r="D702" s="1"/>
  <c r="D687" s="1"/>
  <c r="C700"/>
  <c r="C702" s="1"/>
  <c r="C687" s="1"/>
  <c r="B700"/>
  <c r="B702" s="1"/>
  <c r="B695"/>
  <c r="J687"/>
  <c r="B685"/>
  <c r="A685"/>
  <c r="E683"/>
  <c r="D683"/>
  <c r="C683"/>
  <c r="B683"/>
  <c r="F683" s="1"/>
  <c r="E682"/>
  <c r="E684" s="1"/>
  <c r="E669" s="1"/>
  <c r="D682"/>
  <c r="D684" s="1"/>
  <c r="D669" s="1"/>
  <c r="C682"/>
  <c r="C684" s="1"/>
  <c r="C669" s="1"/>
  <c r="B682"/>
  <c r="B684" s="1"/>
  <c r="B677"/>
  <c r="J669"/>
  <c r="B667"/>
  <c r="A667"/>
  <c r="E665"/>
  <c r="D665"/>
  <c r="C665"/>
  <c r="B665"/>
  <c r="F665" s="1"/>
  <c r="E664"/>
  <c r="E666" s="1"/>
  <c r="E651" s="1"/>
  <c r="D664"/>
  <c r="D666" s="1"/>
  <c r="D651" s="1"/>
  <c r="C664"/>
  <c r="C666" s="1"/>
  <c r="C651" s="1"/>
  <c r="B664"/>
  <c r="B666" s="1"/>
  <c r="B659"/>
  <c r="J651"/>
  <c r="B649"/>
  <c r="A649"/>
  <c r="E647"/>
  <c r="D647"/>
  <c r="C647"/>
  <c r="B647"/>
  <c r="F647" s="1"/>
  <c r="E646"/>
  <c r="E648" s="1"/>
  <c r="E633" s="1"/>
  <c r="D646"/>
  <c r="D648" s="1"/>
  <c r="D633" s="1"/>
  <c r="C646"/>
  <c r="C648" s="1"/>
  <c r="C633" s="1"/>
  <c r="B646"/>
  <c r="B648" s="1"/>
  <c r="B641"/>
  <c r="J633"/>
  <c r="B631"/>
  <c r="A631"/>
  <c r="E629"/>
  <c r="D629"/>
  <c r="C629"/>
  <c r="B629"/>
  <c r="F629" s="1"/>
  <c r="E628"/>
  <c r="E630" s="1"/>
  <c r="E615" s="1"/>
  <c r="D628"/>
  <c r="D630" s="1"/>
  <c r="D615" s="1"/>
  <c r="C628"/>
  <c r="C630" s="1"/>
  <c r="C615" s="1"/>
  <c r="B628"/>
  <c r="B630" s="1"/>
  <c r="B623"/>
  <c r="J615"/>
  <c r="B613"/>
  <c r="A613"/>
  <c r="E611"/>
  <c r="D611"/>
  <c r="C611"/>
  <c r="B611"/>
  <c r="F611" s="1"/>
  <c r="E610"/>
  <c r="E612" s="1"/>
  <c r="E597" s="1"/>
  <c r="D610"/>
  <c r="D612" s="1"/>
  <c r="D597" s="1"/>
  <c r="C610"/>
  <c r="C612" s="1"/>
  <c r="C597" s="1"/>
  <c r="B610"/>
  <c r="B612" s="1"/>
  <c r="B605"/>
  <c r="J597"/>
  <c r="B595"/>
  <c r="A595"/>
  <c r="E593"/>
  <c r="D593"/>
  <c r="C593"/>
  <c r="B593"/>
  <c r="F593" s="1"/>
  <c r="E592"/>
  <c r="E594" s="1"/>
  <c r="E579" s="1"/>
  <c r="D592"/>
  <c r="D594" s="1"/>
  <c r="D579" s="1"/>
  <c r="C592"/>
  <c r="C594" s="1"/>
  <c r="C579" s="1"/>
  <c r="B592"/>
  <c r="B594" s="1"/>
  <c r="B587"/>
  <c r="J579"/>
  <c r="B577"/>
  <c r="A577"/>
  <c r="E575"/>
  <c r="D575"/>
  <c r="C575"/>
  <c r="B575"/>
  <c r="F575" s="1"/>
  <c r="E574"/>
  <c r="E576" s="1"/>
  <c r="E561" s="1"/>
  <c r="D574"/>
  <c r="D576" s="1"/>
  <c r="D561" s="1"/>
  <c r="C574"/>
  <c r="C576" s="1"/>
  <c r="C561" s="1"/>
  <c r="B574"/>
  <c r="B576" s="1"/>
  <c r="B569"/>
  <c r="J561"/>
  <c r="B559"/>
  <c r="A559"/>
  <c r="E557"/>
  <c r="D557"/>
  <c r="C557"/>
  <c r="B557"/>
  <c r="F557" s="1"/>
  <c r="E556"/>
  <c r="E558" s="1"/>
  <c r="E543" s="1"/>
  <c r="D556"/>
  <c r="D558" s="1"/>
  <c r="D543" s="1"/>
  <c r="C556"/>
  <c r="C558" s="1"/>
  <c r="C543" s="1"/>
  <c r="B556"/>
  <c r="B558" s="1"/>
  <c r="B551"/>
  <c r="J543"/>
  <c r="B541"/>
  <c r="A541"/>
  <c r="E539"/>
  <c r="D539"/>
  <c r="C539"/>
  <c r="B539"/>
  <c r="F539" s="1"/>
  <c r="E538"/>
  <c r="E540" s="1"/>
  <c r="E525" s="1"/>
  <c r="D538"/>
  <c r="D540" s="1"/>
  <c r="D525" s="1"/>
  <c r="C538"/>
  <c r="C540" s="1"/>
  <c r="C525" s="1"/>
  <c r="B538"/>
  <c r="B540" s="1"/>
  <c r="B533"/>
  <c r="J525"/>
  <c r="B523"/>
  <c r="A523"/>
  <c r="E521"/>
  <c r="D521"/>
  <c r="C521"/>
  <c r="B521"/>
  <c r="F521" s="1"/>
  <c r="E520"/>
  <c r="E522" s="1"/>
  <c r="E507" s="1"/>
  <c r="D520"/>
  <c r="D522" s="1"/>
  <c r="D507" s="1"/>
  <c r="C520"/>
  <c r="C522" s="1"/>
  <c r="C507" s="1"/>
  <c r="B520"/>
  <c r="B522" s="1"/>
  <c r="B515"/>
  <c r="J507"/>
  <c r="B505"/>
  <c r="A505"/>
  <c r="E503"/>
  <c r="D503"/>
  <c r="C503"/>
  <c r="B503"/>
  <c r="F503" s="1"/>
  <c r="E502"/>
  <c r="E504" s="1"/>
  <c r="E489" s="1"/>
  <c r="D502"/>
  <c r="D504" s="1"/>
  <c r="D489" s="1"/>
  <c r="C502"/>
  <c r="C504" s="1"/>
  <c r="C489" s="1"/>
  <c r="B502"/>
  <c r="B504" s="1"/>
  <c r="B497"/>
  <c r="J489"/>
  <c r="B487"/>
  <c r="A487"/>
  <c r="E485"/>
  <c r="D485"/>
  <c r="C485"/>
  <c r="B485"/>
  <c r="F485" s="1"/>
  <c r="E484"/>
  <c r="E486" s="1"/>
  <c r="E471" s="1"/>
  <c r="D484"/>
  <c r="D486" s="1"/>
  <c r="D471" s="1"/>
  <c r="C484"/>
  <c r="C486" s="1"/>
  <c r="C471" s="1"/>
  <c r="B484"/>
  <c r="B486" s="1"/>
  <c r="B479"/>
  <c r="J471"/>
  <c r="B469"/>
  <c r="A469"/>
  <c r="E467"/>
  <c r="D467"/>
  <c r="C467"/>
  <c r="B467"/>
  <c r="F467" s="1"/>
  <c r="E466"/>
  <c r="E468" s="1"/>
  <c r="E453" s="1"/>
  <c r="D466"/>
  <c r="D468" s="1"/>
  <c r="D453" s="1"/>
  <c r="C466"/>
  <c r="C468" s="1"/>
  <c r="C453" s="1"/>
  <c r="B466"/>
  <c r="B468" s="1"/>
  <c r="B461"/>
  <c r="J453"/>
  <c r="B451"/>
  <c r="A451"/>
  <c r="E449"/>
  <c r="D449"/>
  <c r="C449"/>
  <c r="B449"/>
  <c r="F449" s="1"/>
  <c r="E448"/>
  <c r="E450" s="1"/>
  <c r="E435" s="1"/>
  <c r="D448"/>
  <c r="D450" s="1"/>
  <c r="D435" s="1"/>
  <c r="C448"/>
  <c r="C450" s="1"/>
  <c r="C435" s="1"/>
  <c r="B448"/>
  <c r="B450" s="1"/>
  <c r="B443"/>
  <c r="J435"/>
  <c r="B433"/>
  <c r="A433"/>
  <c r="E431"/>
  <c r="D431"/>
  <c r="C431"/>
  <c r="B431"/>
  <c r="F431" s="1"/>
  <c r="E430"/>
  <c r="E432" s="1"/>
  <c r="E417" s="1"/>
  <c r="D430"/>
  <c r="D432" s="1"/>
  <c r="D417" s="1"/>
  <c r="C430"/>
  <c r="C432" s="1"/>
  <c r="C417" s="1"/>
  <c r="B430"/>
  <c r="B432" s="1"/>
  <c r="B425"/>
  <c r="J417"/>
  <c r="B415"/>
  <c r="A415"/>
  <c r="E413"/>
  <c r="D413"/>
  <c r="C413"/>
  <c r="B413"/>
  <c r="F413" s="1"/>
  <c r="E412"/>
  <c r="E414" s="1"/>
  <c r="E399" s="1"/>
  <c r="D412"/>
  <c r="D414" s="1"/>
  <c r="D399" s="1"/>
  <c r="C412"/>
  <c r="C414" s="1"/>
  <c r="C399" s="1"/>
  <c r="B412"/>
  <c r="B414" s="1"/>
  <c r="B407"/>
  <c r="J399"/>
  <c r="B397"/>
  <c r="A397"/>
  <c r="E395"/>
  <c r="D395"/>
  <c r="C395"/>
  <c r="B395"/>
  <c r="F395" s="1"/>
  <c r="E394"/>
  <c r="E396" s="1"/>
  <c r="E381" s="1"/>
  <c r="D394"/>
  <c r="D396" s="1"/>
  <c r="D381" s="1"/>
  <c r="C394"/>
  <c r="C396" s="1"/>
  <c r="C381" s="1"/>
  <c r="B394"/>
  <c r="B396" s="1"/>
  <c r="B389"/>
  <c r="J381"/>
  <c r="B379"/>
  <c r="A379"/>
  <c r="E377"/>
  <c r="D377"/>
  <c r="C377"/>
  <c r="B377"/>
  <c r="F377" s="1"/>
  <c r="E376"/>
  <c r="E378" s="1"/>
  <c r="E363" s="1"/>
  <c r="D376"/>
  <c r="D378" s="1"/>
  <c r="D363" s="1"/>
  <c r="C376"/>
  <c r="C378" s="1"/>
  <c r="C363" s="1"/>
  <c r="B376"/>
  <c r="B378" s="1"/>
  <c r="B371"/>
  <c r="J363"/>
  <c r="B361"/>
  <c r="A361"/>
  <c r="E359"/>
  <c r="D359"/>
  <c r="C359"/>
  <c r="B359"/>
  <c r="F359" s="1"/>
  <c r="E358"/>
  <c r="E360" s="1"/>
  <c r="E345" s="1"/>
  <c r="D358"/>
  <c r="D360" s="1"/>
  <c r="D345" s="1"/>
  <c r="C358"/>
  <c r="C360" s="1"/>
  <c r="B358"/>
  <c r="B360" s="1"/>
  <c r="B353"/>
  <c r="J345"/>
  <c r="C345"/>
  <c r="B343"/>
  <c r="A343"/>
  <c r="E341"/>
  <c r="D341"/>
  <c r="C341"/>
  <c r="B341"/>
  <c r="F341" s="1"/>
  <c r="E340"/>
  <c r="E342" s="1"/>
  <c r="E327" s="1"/>
  <c r="D340"/>
  <c r="D342" s="1"/>
  <c r="D327" s="1"/>
  <c r="C340"/>
  <c r="C342" s="1"/>
  <c r="B340"/>
  <c r="B342" s="1"/>
  <c r="B327" s="1"/>
  <c r="B335"/>
  <c r="J327"/>
  <c r="L326"/>
  <c r="B325"/>
  <c r="A325"/>
  <c r="E323"/>
  <c r="D323"/>
  <c r="C323"/>
  <c r="C324" s="1"/>
  <c r="B323"/>
  <c r="E322"/>
  <c r="E324" s="1"/>
  <c r="E309" s="1"/>
  <c r="D322"/>
  <c r="D324" s="1"/>
  <c r="C322"/>
  <c r="B322"/>
  <c r="B324" s="1"/>
  <c r="L317"/>
  <c r="J309"/>
  <c r="D309"/>
  <c r="B309"/>
  <c r="B307"/>
  <c r="A307"/>
  <c r="E305"/>
  <c r="D305"/>
  <c r="C305"/>
  <c r="B305"/>
  <c r="F305" s="1"/>
  <c r="E304"/>
  <c r="E306" s="1"/>
  <c r="E291" s="1"/>
  <c r="D304"/>
  <c r="B299" s="1"/>
  <c r="C304"/>
  <c r="C306" s="1"/>
  <c r="C291" s="1"/>
  <c r="B304"/>
  <c r="B306" s="1"/>
  <c r="L302"/>
  <c r="L298"/>
  <c r="L294"/>
  <c r="J291"/>
  <c r="B289"/>
  <c r="A289"/>
  <c r="E287"/>
  <c r="D287"/>
  <c r="C287"/>
  <c r="B287"/>
  <c r="F287" s="1"/>
  <c r="E286"/>
  <c r="E288" s="1"/>
  <c r="E273" s="1"/>
  <c r="D286"/>
  <c r="D288" s="1"/>
  <c r="D273" s="1"/>
  <c r="C286"/>
  <c r="C288" s="1"/>
  <c r="C273" s="1"/>
  <c r="B286"/>
  <c r="B281" s="1"/>
  <c r="L282"/>
  <c r="L278"/>
  <c r="L274"/>
  <c r="J273"/>
  <c r="B271"/>
  <c r="A271"/>
  <c r="E269"/>
  <c r="D269"/>
  <c r="C269"/>
  <c r="B269"/>
  <c r="F269" s="1"/>
  <c r="E268"/>
  <c r="E270" s="1"/>
  <c r="E255" s="1"/>
  <c r="D268"/>
  <c r="B263" s="1"/>
  <c r="C268"/>
  <c r="C270" s="1"/>
  <c r="C255" s="1"/>
  <c r="B268"/>
  <c r="B270" s="1"/>
  <c r="L266"/>
  <c r="L262"/>
  <c r="L258"/>
  <c r="J255"/>
  <c r="B253"/>
  <c r="A253"/>
  <c r="E251"/>
  <c r="D251"/>
  <c r="C251"/>
  <c r="B251"/>
  <c r="F251" s="1"/>
  <c r="E250"/>
  <c r="E252" s="1"/>
  <c r="E237" s="1"/>
  <c r="D250"/>
  <c r="D252" s="1"/>
  <c r="D237" s="1"/>
  <c r="C250"/>
  <c r="C252" s="1"/>
  <c r="C237" s="1"/>
  <c r="B250"/>
  <c r="B245" s="1"/>
  <c r="L246"/>
  <c r="L242"/>
  <c r="L238"/>
  <c r="J237"/>
  <c r="B235"/>
  <c r="A235"/>
  <c r="E233"/>
  <c r="D233"/>
  <c r="C233"/>
  <c r="B233"/>
  <c r="F233" s="1"/>
  <c r="E232"/>
  <c r="E234" s="1"/>
  <c r="E219" s="1"/>
  <c r="D232"/>
  <c r="B227" s="1"/>
  <c r="C232"/>
  <c r="C234" s="1"/>
  <c r="C219" s="1"/>
  <c r="B232"/>
  <c r="B234" s="1"/>
  <c r="L230"/>
  <c r="L226"/>
  <c r="L222"/>
  <c r="J219"/>
  <c r="B217"/>
  <c r="A217"/>
  <c r="E215"/>
  <c r="D215"/>
  <c r="C215"/>
  <c r="B215"/>
  <c r="F215" s="1"/>
  <c r="E214"/>
  <c r="E216" s="1"/>
  <c r="E201" s="1"/>
  <c r="D214"/>
  <c r="D216" s="1"/>
  <c r="D201" s="1"/>
  <c r="C214"/>
  <c r="C216" s="1"/>
  <c r="C201" s="1"/>
  <c r="B214"/>
  <c r="B209" s="1"/>
  <c r="L210"/>
  <c r="L206"/>
  <c r="L202"/>
  <c r="J201"/>
  <c r="B199"/>
  <c r="A199"/>
  <c r="E197"/>
  <c r="D197"/>
  <c r="C197"/>
  <c r="B197"/>
  <c r="F197" s="1"/>
  <c r="E196"/>
  <c r="E198" s="1"/>
  <c r="E183" s="1"/>
  <c r="D196"/>
  <c r="B191" s="1"/>
  <c r="C196"/>
  <c r="C198" s="1"/>
  <c r="C183" s="1"/>
  <c r="B196"/>
  <c r="B198" s="1"/>
  <c r="L194"/>
  <c r="L190"/>
  <c r="L186"/>
  <c r="J183"/>
  <c r="B181"/>
  <c r="A181"/>
  <c r="E179"/>
  <c r="D179"/>
  <c r="C179"/>
  <c r="B179"/>
  <c r="F179" s="1"/>
  <c r="E178"/>
  <c r="E180" s="1"/>
  <c r="E165" s="1"/>
  <c r="D178"/>
  <c r="D180" s="1"/>
  <c r="D165" s="1"/>
  <c r="C178"/>
  <c r="C180" s="1"/>
  <c r="C165" s="1"/>
  <c r="B178"/>
  <c r="B173" s="1"/>
  <c r="L174"/>
  <c r="L170"/>
  <c r="L166"/>
  <c r="J165"/>
  <c r="B163"/>
  <c r="A163"/>
  <c r="E161"/>
  <c r="D161"/>
  <c r="C161"/>
  <c r="B161"/>
  <c r="F161" s="1"/>
  <c r="E160"/>
  <c r="E162" s="1"/>
  <c r="E147" s="1"/>
  <c r="D160"/>
  <c r="B155" s="1"/>
  <c r="C160"/>
  <c r="C162" s="1"/>
  <c r="C147" s="1"/>
  <c r="B160"/>
  <c r="B162" s="1"/>
  <c r="L158"/>
  <c r="L154"/>
  <c r="L150"/>
  <c r="J147"/>
  <c r="B145"/>
  <c r="A145"/>
  <c r="E143"/>
  <c r="D143"/>
  <c r="C143"/>
  <c r="B143"/>
  <c r="F143" s="1"/>
  <c r="E142"/>
  <c r="E144" s="1"/>
  <c r="E129" s="1"/>
  <c r="D142"/>
  <c r="D144" s="1"/>
  <c r="D129" s="1"/>
  <c r="C142"/>
  <c r="C144" s="1"/>
  <c r="C129" s="1"/>
  <c r="B142"/>
  <c r="B137" s="1"/>
  <c r="L138"/>
  <c r="L134"/>
  <c r="L130"/>
  <c r="J129"/>
  <c r="B127"/>
  <c r="A127"/>
  <c r="E125"/>
  <c r="D125"/>
  <c r="C125"/>
  <c r="B125"/>
  <c r="F125" s="1"/>
  <c r="E124"/>
  <c r="E126" s="1"/>
  <c r="E111" s="1"/>
  <c r="D124"/>
  <c r="B119" s="1"/>
  <c r="C124"/>
  <c r="C126" s="1"/>
  <c r="C111" s="1"/>
  <c r="B124"/>
  <c r="B126" s="1"/>
  <c r="L122"/>
  <c r="L118"/>
  <c r="L114"/>
  <c r="J111"/>
  <c r="B109"/>
  <c r="A109"/>
  <c r="E107"/>
  <c r="D107"/>
  <c r="C107"/>
  <c r="B107"/>
  <c r="F107" s="1"/>
  <c r="E106"/>
  <c r="E108" s="1"/>
  <c r="E93" s="1"/>
  <c r="D106"/>
  <c r="D108" s="1"/>
  <c r="D93" s="1"/>
  <c r="C106"/>
  <c r="C108" s="1"/>
  <c r="C93" s="1"/>
  <c r="B106"/>
  <c r="B101" s="1"/>
  <c r="L102"/>
  <c r="L98"/>
  <c r="L94"/>
  <c r="J93"/>
  <c r="B91"/>
  <c r="A91"/>
  <c r="E89"/>
  <c r="D89"/>
  <c r="C89"/>
  <c r="B89"/>
  <c r="F89" s="1"/>
  <c r="E88"/>
  <c r="E90" s="1"/>
  <c r="E75" s="1"/>
  <c r="D88"/>
  <c r="B83" s="1"/>
  <c r="C88"/>
  <c r="C90" s="1"/>
  <c r="C75" s="1"/>
  <c r="B88"/>
  <c r="B90" s="1"/>
  <c r="L86"/>
  <c r="L82"/>
  <c r="L78"/>
  <c r="J75"/>
  <c r="B73"/>
  <c r="A73"/>
  <c r="E71"/>
  <c r="D71"/>
  <c r="C71"/>
  <c r="B71"/>
  <c r="F71" s="1"/>
  <c r="E70"/>
  <c r="E72" s="1"/>
  <c r="E57" s="1"/>
  <c r="D70"/>
  <c r="D72" s="1"/>
  <c r="D57" s="1"/>
  <c r="C70"/>
  <c r="C72" s="1"/>
  <c r="C57" s="1"/>
  <c r="B70"/>
  <c r="B65" s="1"/>
  <c r="L66"/>
  <c r="L62"/>
  <c r="L58"/>
  <c r="J57"/>
  <c r="B55"/>
  <c r="A55"/>
  <c r="E53"/>
  <c r="D53"/>
  <c r="C53"/>
  <c r="B53"/>
  <c r="F53" s="1"/>
  <c r="E52"/>
  <c r="E54" s="1"/>
  <c r="E39" s="1"/>
  <c r="D52"/>
  <c r="B47" s="1"/>
  <c r="C52"/>
  <c r="C54" s="1"/>
  <c r="C39" s="1"/>
  <c r="B52"/>
  <c r="B54" s="1"/>
  <c r="L50"/>
  <c r="L46"/>
  <c r="L42"/>
  <c r="J39"/>
  <c r="B37"/>
  <c r="A37"/>
  <c r="E35"/>
  <c r="D35"/>
  <c r="C35"/>
  <c r="B35"/>
  <c r="F35" s="1"/>
  <c r="L34"/>
  <c r="E34"/>
  <c r="E36" s="1"/>
  <c r="E21" s="1"/>
  <c r="D34"/>
  <c r="D36" s="1"/>
  <c r="D21" s="1"/>
  <c r="C34"/>
  <c r="C36" s="1"/>
  <c r="C21" s="1"/>
  <c r="B34"/>
  <c r="B29" s="1"/>
  <c r="L30"/>
  <c r="L29"/>
  <c r="L27"/>
  <c r="L26"/>
  <c r="L22"/>
  <c r="J21"/>
  <c r="L20"/>
  <c r="B19"/>
  <c r="A19"/>
  <c r="L18"/>
  <c r="L17"/>
  <c r="E17"/>
  <c r="D17"/>
  <c r="C17"/>
  <c r="B17"/>
  <c r="F17" s="1"/>
  <c r="L16"/>
  <c r="L340" s="1"/>
  <c r="E16"/>
  <c r="E18" s="1"/>
  <c r="E3" s="1"/>
  <c r="D16"/>
  <c r="D18" s="1"/>
  <c r="D3" s="1"/>
  <c r="C16"/>
  <c r="C18" s="1"/>
  <c r="C3" s="1"/>
  <c r="B16"/>
  <c r="B18" s="1"/>
  <c r="L15"/>
  <c r="L14"/>
  <c r="L13"/>
  <c r="L12"/>
  <c r="L300" s="1"/>
  <c r="L11"/>
  <c r="L299" s="1"/>
  <c r="B11"/>
  <c r="L10"/>
  <c r="L9"/>
  <c r="L333" s="1"/>
  <c r="L8"/>
  <c r="L296" s="1"/>
  <c r="L7"/>
  <c r="L6"/>
  <c r="L5"/>
  <c r="L4"/>
  <c r="L292" s="1"/>
  <c r="L3"/>
  <c r="L309" s="1"/>
  <c r="J3"/>
  <c r="L2"/>
  <c r="L290" s="1"/>
  <c r="A1"/>
  <c r="E12" i="5"/>
  <c r="E14" s="1"/>
  <c r="E11"/>
  <c r="E13" s="1"/>
  <c r="B11"/>
  <c r="B12" s="1"/>
  <c r="E5"/>
  <c r="D5"/>
  <c r="E3"/>
  <c r="D3"/>
  <c r="C3"/>
  <c r="B3"/>
  <c r="B752"/>
  <c r="B751"/>
  <c r="E744" s="1"/>
  <c r="D744"/>
  <c r="E752"/>
  <c r="E751"/>
  <c r="L756"/>
  <c r="B749"/>
  <c r="B750" s="1"/>
  <c r="E743"/>
  <c r="D743"/>
  <c r="B741"/>
  <c r="E750"/>
  <c r="E749"/>
  <c r="E741"/>
  <c r="D741"/>
  <c r="C741"/>
  <c r="A739"/>
  <c r="E755"/>
  <c r="D755"/>
  <c r="C755"/>
  <c r="B755"/>
  <c r="F755" s="1"/>
  <c r="E754"/>
  <c r="E756" s="1"/>
  <c r="D754"/>
  <c r="D756" s="1"/>
  <c r="C754"/>
  <c r="C756" s="1"/>
  <c r="B754"/>
  <c r="F754" s="1"/>
  <c r="F756" s="1"/>
  <c r="J741"/>
  <c r="E737"/>
  <c r="D737"/>
  <c r="C737"/>
  <c r="B737"/>
  <c r="F737" s="1"/>
  <c r="E736"/>
  <c r="E738" s="1"/>
  <c r="D736"/>
  <c r="D738" s="1"/>
  <c r="C736"/>
  <c r="C738" s="1"/>
  <c r="B736"/>
  <c r="F736" s="1"/>
  <c r="F738" s="1"/>
  <c r="J723"/>
  <c r="E719"/>
  <c r="D719"/>
  <c r="C719"/>
  <c r="B719"/>
  <c r="F719" s="1"/>
  <c r="E718"/>
  <c r="E720" s="1"/>
  <c r="D718"/>
  <c r="D720" s="1"/>
  <c r="C718"/>
  <c r="C720" s="1"/>
  <c r="B718"/>
  <c r="F718" s="1"/>
  <c r="F720" s="1"/>
  <c r="J705"/>
  <c r="E701"/>
  <c r="D701"/>
  <c r="C701"/>
  <c r="B701"/>
  <c r="F701" s="1"/>
  <c r="E700"/>
  <c r="E702" s="1"/>
  <c r="D700"/>
  <c r="D702" s="1"/>
  <c r="C700"/>
  <c r="C702" s="1"/>
  <c r="B700"/>
  <c r="F700" s="1"/>
  <c r="F702" s="1"/>
  <c r="J687"/>
  <c r="E683"/>
  <c r="D683"/>
  <c r="C683"/>
  <c r="B683"/>
  <c r="F683" s="1"/>
  <c r="E682"/>
  <c r="E684" s="1"/>
  <c r="D682"/>
  <c r="D684" s="1"/>
  <c r="C682"/>
  <c r="C684" s="1"/>
  <c r="B682"/>
  <c r="F682" s="1"/>
  <c r="F684" s="1"/>
  <c r="J669"/>
  <c r="E665"/>
  <c r="D665"/>
  <c r="C665"/>
  <c r="B665"/>
  <c r="F665" s="1"/>
  <c r="E664"/>
  <c r="E666" s="1"/>
  <c r="D664"/>
  <c r="D666" s="1"/>
  <c r="C664"/>
  <c r="C666" s="1"/>
  <c r="B664"/>
  <c r="F664" s="1"/>
  <c r="F666" s="1"/>
  <c r="J651"/>
  <c r="E647"/>
  <c r="D647"/>
  <c r="C647"/>
  <c r="B647"/>
  <c r="F647" s="1"/>
  <c r="E646"/>
  <c r="E648" s="1"/>
  <c r="D646"/>
  <c r="D648" s="1"/>
  <c r="C646"/>
  <c r="C648" s="1"/>
  <c r="B646"/>
  <c r="F646" s="1"/>
  <c r="F648" s="1"/>
  <c r="J633"/>
  <c r="E629"/>
  <c r="D629"/>
  <c r="C629"/>
  <c r="B629"/>
  <c r="F629" s="1"/>
  <c r="E628"/>
  <c r="E630" s="1"/>
  <c r="D628"/>
  <c r="D630" s="1"/>
  <c r="C628"/>
  <c r="C630" s="1"/>
  <c r="B628"/>
  <c r="F628" s="1"/>
  <c r="F630" s="1"/>
  <c r="J615"/>
  <c r="E611"/>
  <c r="D611"/>
  <c r="C611"/>
  <c r="B611"/>
  <c r="F611" s="1"/>
  <c r="E610"/>
  <c r="E612" s="1"/>
  <c r="D610"/>
  <c r="D612" s="1"/>
  <c r="C610"/>
  <c r="C612" s="1"/>
  <c r="B610"/>
  <c r="F610" s="1"/>
  <c r="F612" s="1"/>
  <c r="J597"/>
  <c r="E593"/>
  <c r="D593"/>
  <c r="C593"/>
  <c r="B593"/>
  <c r="F593" s="1"/>
  <c r="E592"/>
  <c r="E594" s="1"/>
  <c r="D592"/>
  <c r="D594" s="1"/>
  <c r="C592"/>
  <c r="C594" s="1"/>
  <c r="B592"/>
  <c r="F592" s="1"/>
  <c r="F594" s="1"/>
  <c r="J579"/>
  <c r="E575"/>
  <c r="D575"/>
  <c r="C575"/>
  <c r="B575"/>
  <c r="F575" s="1"/>
  <c r="E574"/>
  <c r="E576" s="1"/>
  <c r="D574"/>
  <c r="D576" s="1"/>
  <c r="C574"/>
  <c r="C576" s="1"/>
  <c r="B574"/>
  <c r="F574" s="1"/>
  <c r="F576" s="1"/>
  <c r="J561"/>
  <c r="E557"/>
  <c r="D557"/>
  <c r="C557"/>
  <c r="B557"/>
  <c r="F557" s="1"/>
  <c r="E556"/>
  <c r="E558" s="1"/>
  <c r="D556"/>
  <c r="D558" s="1"/>
  <c r="C556"/>
  <c r="C558" s="1"/>
  <c r="B556"/>
  <c r="F556" s="1"/>
  <c r="F558" s="1"/>
  <c r="J543"/>
  <c r="E539"/>
  <c r="D539"/>
  <c r="C539"/>
  <c r="B539"/>
  <c r="F539" s="1"/>
  <c r="E538"/>
  <c r="E540" s="1"/>
  <c r="D538"/>
  <c r="D540" s="1"/>
  <c r="C538"/>
  <c r="C540" s="1"/>
  <c r="B538"/>
  <c r="F538" s="1"/>
  <c r="F540" s="1"/>
  <c r="J525"/>
  <c r="B522"/>
  <c r="E521"/>
  <c r="D521"/>
  <c r="C521"/>
  <c r="B521"/>
  <c r="F521" s="1"/>
  <c r="E520"/>
  <c r="E522" s="1"/>
  <c r="D520"/>
  <c r="D522" s="1"/>
  <c r="C520"/>
  <c r="C522" s="1"/>
  <c r="B520"/>
  <c r="F520" s="1"/>
  <c r="F522" s="1"/>
  <c r="J507"/>
  <c r="E503"/>
  <c r="D503"/>
  <c r="C503"/>
  <c r="B503"/>
  <c r="F503" s="1"/>
  <c r="E502"/>
  <c r="E504" s="1"/>
  <c r="D502"/>
  <c r="D504" s="1"/>
  <c r="C502"/>
  <c r="C504" s="1"/>
  <c r="B502"/>
  <c r="F502" s="1"/>
  <c r="F504" s="1"/>
  <c r="J489"/>
  <c r="E485"/>
  <c r="D485"/>
  <c r="C485"/>
  <c r="B485"/>
  <c r="F485" s="1"/>
  <c r="E484"/>
  <c r="E486" s="1"/>
  <c r="D484"/>
  <c r="D486" s="1"/>
  <c r="C484"/>
  <c r="C486" s="1"/>
  <c r="B484"/>
  <c r="F484" s="1"/>
  <c r="F486" s="1"/>
  <c r="J471"/>
  <c r="E467"/>
  <c r="D467"/>
  <c r="C467"/>
  <c r="B467"/>
  <c r="F467" s="1"/>
  <c r="E466"/>
  <c r="E468" s="1"/>
  <c r="D466"/>
  <c r="D468" s="1"/>
  <c r="C466"/>
  <c r="C468" s="1"/>
  <c r="B466"/>
  <c r="F466" s="1"/>
  <c r="F468" s="1"/>
  <c r="J453"/>
  <c r="E449"/>
  <c r="D449"/>
  <c r="C449"/>
  <c r="B449"/>
  <c r="F449" s="1"/>
  <c r="E448"/>
  <c r="E450" s="1"/>
  <c r="D448"/>
  <c r="D450" s="1"/>
  <c r="C448"/>
  <c r="C450" s="1"/>
  <c r="B448"/>
  <c r="F448" s="1"/>
  <c r="F450" s="1"/>
  <c r="J435"/>
  <c r="E431"/>
  <c r="D431"/>
  <c r="C431"/>
  <c r="B431"/>
  <c r="F431" s="1"/>
  <c r="E430"/>
  <c r="E432" s="1"/>
  <c r="D430"/>
  <c r="D432" s="1"/>
  <c r="C430"/>
  <c r="C432" s="1"/>
  <c r="B430"/>
  <c r="F430" s="1"/>
  <c r="F432" s="1"/>
  <c r="J417"/>
  <c r="E413"/>
  <c r="D413"/>
  <c r="C413"/>
  <c r="B413"/>
  <c r="F413" s="1"/>
  <c r="E412"/>
  <c r="E414" s="1"/>
  <c r="D412"/>
  <c r="D414" s="1"/>
  <c r="C412"/>
  <c r="C414" s="1"/>
  <c r="B412"/>
  <c r="F412" s="1"/>
  <c r="F414" s="1"/>
  <c r="J399"/>
  <c r="E395"/>
  <c r="D395"/>
  <c r="C395"/>
  <c r="B395"/>
  <c r="F395" s="1"/>
  <c r="E394"/>
  <c r="E396" s="1"/>
  <c r="D394"/>
  <c r="D396" s="1"/>
  <c r="C394"/>
  <c r="C396" s="1"/>
  <c r="B394"/>
  <c r="F394" s="1"/>
  <c r="F396" s="1"/>
  <c r="J381"/>
  <c r="E377"/>
  <c r="D377"/>
  <c r="C377"/>
  <c r="B377"/>
  <c r="F377" s="1"/>
  <c r="E376"/>
  <c r="E378" s="1"/>
  <c r="D376"/>
  <c r="D378" s="1"/>
  <c r="C376"/>
  <c r="C378" s="1"/>
  <c r="B376"/>
  <c r="F376" s="1"/>
  <c r="F378" s="1"/>
  <c r="J363"/>
  <c r="C360"/>
  <c r="E359"/>
  <c r="D359"/>
  <c r="D360" s="1"/>
  <c r="C359"/>
  <c r="B359"/>
  <c r="F359" s="1"/>
  <c r="E358"/>
  <c r="E360" s="1"/>
  <c r="D358"/>
  <c r="C358"/>
  <c r="B358"/>
  <c r="F358" s="1"/>
  <c r="F360" s="1"/>
  <c r="J345"/>
  <c r="E341"/>
  <c r="D341"/>
  <c r="C341"/>
  <c r="B341"/>
  <c r="F341" s="1"/>
  <c r="E340"/>
  <c r="E342" s="1"/>
  <c r="D340"/>
  <c r="D342" s="1"/>
  <c r="C340"/>
  <c r="C342" s="1"/>
  <c r="B340"/>
  <c r="F340" s="1"/>
  <c r="F342" s="1"/>
  <c r="J327"/>
  <c r="E323"/>
  <c r="D323"/>
  <c r="C323"/>
  <c r="B323"/>
  <c r="F323" s="1"/>
  <c r="E322"/>
  <c r="E324" s="1"/>
  <c r="D322"/>
  <c r="D324" s="1"/>
  <c r="C322"/>
  <c r="C324" s="1"/>
  <c r="B322"/>
  <c r="F322" s="1"/>
  <c r="F324" s="1"/>
  <c r="J309"/>
  <c r="E305"/>
  <c r="D305"/>
  <c r="C305"/>
  <c r="B305"/>
  <c r="F305" s="1"/>
  <c r="E304"/>
  <c r="E306" s="1"/>
  <c r="D304"/>
  <c r="D306" s="1"/>
  <c r="C304"/>
  <c r="C306" s="1"/>
  <c r="B304"/>
  <c r="F304" s="1"/>
  <c r="F306" s="1"/>
  <c r="J291"/>
  <c r="E287"/>
  <c r="D287"/>
  <c r="C287"/>
  <c r="B287"/>
  <c r="F287" s="1"/>
  <c r="E286"/>
  <c r="E288" s="1"/>
  <c r="D286"/>
  <c r="D288" s="1"/>
  <c r="C286"/>
  <c r="C288" s="1"/>
  <c r="B286"/>
  <c r="F286" s="1"/>
  <c r="F288" s="1"/>
  <c r="J273"/>
  <c r="E269"/>
  <c r="D269"/>
  <c r="C269"/>
  <c r="B269"/>
  <c r="F269" s="1"/>
  <c r="E268"/>
  <c r="E270" s="1"/>
  <c r="D268"/>
  <c r="D270" s="1"/>
  <c r="C268"/>
  <c r="C270" s="1"/>
  <c r="B268"/>
  <c r="F268" s="1"/>
  <c r="F270" s="1"/>
  <c r="J255"/>
  <c r="E251"/>
  <c r="D251"/>
  <c r="C251"/>
  <c r="B251"/>
  <c r="F251" s="1"/>
  <c r="E250"/>
  <c r="E252" s="1"/>
  <c r="D250"/>
  <c r="D252" s="1"/>
  <c r="C250"/>
  <c r="C252" s="1"/>
  <c r="B250"/>
  <c r="F250" s="1"/>
  <c r="F252" s="1"/>
  <c r="J237"/>
  <c r="E233"/>
  <c r="D233"/>
  <c r="C233"/>
  <c r="B233"/>
  <c r="F233" s="1"/>
  <c r="E232"/>
  <c r="E234" s="1"/>
  <c r="D232"/>
  <c r="D234" s="1"/>
  <c r="C232"/>
  <c r="C234" s="1"/>
  <c r="B232"/>
  <c r="F232" s="1"/>
  <c r="F234" s="1"/>
  <c r="J219"/>
  <c r="E215"/>
  <c r="D215"/>
  <c r="C215"/>
  <c r="B215"/>
  <c r="F215" s="1"/>
  <c r="E214"/>
  <c r="E216" s="1"/>
  <c r="D214"/>
  <c r="D216" s="1"/>
  <c r="C214"/>
  <c r="C216" s="1"/>
  <c r="B214"/>
  <c r="F214" s="1"/>
  <c r="F216" s="1"/>
  <c r="J201"/>
  <c r="B198"/>
  <c r="E197"/>
  <c r="D197"/>
  <c r="C197"/>
  <c r="B197"/>
  <c r="F197" s="1"/>
  <c r="E196"/>
  <c r="E198" s="1"/>
  <c r="D196"/>
  <c r="D198" s="1"/>
  <c r="C196"/>
  <c r="C198" s="1"/>
  <c r="B196"/>
  <c r="F196" s="1"/>
  <c r="F198" s="1"/>
  <c r="J183"/>
  <c r="E179"/>
  <c r="D179"/>
  <c r="C179"/>
  <c r="B179"/>
  <c r="F179" s="1"/>
  <c r="E178"/>
  <c r="E180" s="1"/>
  <c r="D178"/>
  <c r="D180" s="1"/>
  <c r="C178"/>
  <c r="C180" s="1"/>
  <c r="B178"/>
  <c r="F178" s="1"/>
  <c r="F180" s="1"/>
  <c r="J165"/>
  <c r="E161"/>
  <c r="D161"/>
  <c r="C161"/>
  <c r="B161"/>
  <c r="F161" s="1"/>
  <c r="E160"/>
  <c r="E162" s="1"/>
  <c r="D160"/>
  <c r="D162" s="1"/>
  <c r="C160"/>
  <c r="C162" s="1"/>
  <c r="B160"/>
  <c r="F160" s="1"/>
  <c r="F162" s="1"/>
  <c r="J147"/>
  <c r="C144"/>
  <c r="E143"/>
  <c r="D143"/>
  <c r="D144" s="1"/>
  <c r="C143"/>
  <c r="B143"/>
  <c r="F143" s="1"/>
  <c r="E142"/>
  <c r="E144" s="1"/>
  <c r="D142"/>
  <c r="C142"/>
  <c r="B142"/>
  <c r="F142" s="1"/>
  <c r="F144" s="1"/>
  <c r="J129"/>
  <c r="E125"/>
  <c r="D125"/>
  <c r="C125"/>
  <c r="B125"/>
  <c r="F125" s="1"/>
  <c r="E124"/>
  <c r="E126" s="1"/>
  <c r="D124"/>
  <c r="D126" s="1"/>
  <c r="C124"/>
  <c r="C126" s="1"/>
  <c r="B124"/>
  <c r="F124" s="1"/>
  <c r="F126" s="1"/>
  <c r="J111"/>
  <c r="E107"/>
  <c r="D107"/>
  <c r="C107"/>
  <c r="B107"/>
  <c r="F107" s="1"/>
  <c r="E106"/>
  <c r="E108" s="1"/>
  <c r="D106"/>
  <c r="D108" s="1"/>
  <c r="C106"/>
  <c r="C108" s="1"/>
  <c r="B106"/>
  <c r="F106" s="1"/>
  <c r="F108" s="1"/>
  <c r="J93"/>
  <c r="E89"/>
  <c r="D89"/>
  <c r="C89"/>
  <c r="B89"/>
  <c r="F89" s="1"/>
  <c r="E88"/>
  <c r="E90" s="1"/>
  <c r="D88"/>
  <c r="D90" s="1"/>
  <c r="C88"/>
  <c r="C90" s="1"/>
  <c r="B88"/>
  <c r="F88" s="1"/>
  <c r="F90" s="1"/>
  <c r="J75"/>
  <c r="E71"/>
  <c r="D71"/>
  <c r="C71"/>
  <c r="B71"/>
  <c r="F71" s="1"/>
  <c r="E70"/>
  <c r="E72" s="1"/>
  <c r="D70"/>
  <c r="D72" s="1"/>
  <c r="C70"/>
  <c r="C72" s="1"/>
  <c r="B70"/>
  <c r="F70" s="1"/>
  <c r="F72" s="1"/>
  <c r="J57"/>
  <c r="E53"/>
  <c r="D53"/>
  <c r="C53"/>
  <c r="B53"/>
  <c r="F53" s="1"/>
  <c r="E52"/>
  <c r="E54" s="1"/>
  <c r="D52"/>
  <c r="D54" s="1"/>
  <c r="C52"/>
  <c r="C54" s="1"/>
  <c r="B52"/>
  <c r="F52" s="1"/>
  <c r="F54" s="1"/>
  <c r="J39"/>
  <c r="D36"/>
  <c r="E35"/>
  <c r="D35"/>
  <c r="C35"/>
  <c r="B35"/>
  <c r="F35" s="1"/>
  <c r="E34"/>
  <c r="E36" s="1"/>
  <c r="D34"/>
  <c r="C34"/>
  <c r="C36" s="1"/>
  <c r="B34"/>
  <c r="F34" s="1"/>
  <c r="F36" s="1"/>
  <c r="J21"/>
  <c r="L3"/>
  <c r="L4"/>
  <c r="L5"/>
  <c r="L6"/>
  <c r="L7"/>
  <c r="L8"/>
  <c r="L9"/>
  <c r="L10"/>
  <c r="L11"/>
  <c r="L12"/>
  <c r="L13"/>
  <c r="L14"/>
  <c r="L15"/>
  <c r="L16"/>
  <c r="L17"/>
  <c r="L18"/>
  <c r="L2"/>
  <c r="J3"/>
  <c r="E17"/>
  <c r="D17"/>
  <c r="D18" s="1"/>
  <c r="C17"/>
  <c r="B17"/>
  <c r="E16"/>
  <c r="D16"/>
  <c r="C16"/>
  <c r="B16"/>
  <c r="E18"/>
  <c r="E738" i="2"/>
  <c r="D738"/>
  <c r="C738"/>
  <c r="B738"/>
  <c r="L737"/>
  <c r="F737"/>
  <c r="L736"/>
  <c r="J736"/>
  <c r="F736"/>
  <c r="F738" s="1"/>
  <c r="J723" s="1"/>
  <c r="L735"/>
  <c r="L734"/>
  <c r="F734"/>
  <c r="E734"/>
  <c r="L733"/>
  <c r="F733"/>
  <c r="E733"/>
  <c r="L732"/>
  <c r="F732"/>
  <c r="E732"/>
  <c r="L731"/>
  <c r="F731"/>
  <c r="E731"/>
  <c r="L730"/>
  <c r="F730"/>
  <c r="E730"/>
  <c r="L729"/>
  <c r="F729"/>
  <c r="E729"/>
  <c r="L728"/>
  <c r="F728"/>
  <c r="E728"/>
  <c r="L727"/>
  <c r="F727"/>
  <c r="E727"/>
  <c r="L726"/>
  <c r="F726"/>
  <c r="E726"/>
  <c r="L725"/>
  <c r="F725"/>
  <c r="E725"/>
  <c r="L724"/>
  <c r="F724"/>
  <c r="E724"/>
  <c r="L723"/>
  <c r="F723"/>
  <c r="E723"/>
  <c r="L722"/>
  <c r="E720"/>
  <c r="D720"/>
  <c r="C720"/>
  <c r="B720"/>
  <c r="L719"/>
  <c r="F719"/>
  <c r="L718"/>
  <c r="J718"/>
  <c r="F718"/>
  <c r="F720" s="1"/>
  <c r="J705" s="1"/>
  <c r="L717"/>
  <c r="L716"/>
  <c r="F716"/>
  <c r="E716"/>
  <c r="L715"/>
  <c r="F715"/>
  <c r="E715"/>
  <c r="L714"/>
  <c r="F714"/>
  <c r="E714"/>
  <c r="L713"/>
  <c r="F713"/>
  <c r="E713"/>
  <c r="L712"/>
  <c r="F712"/>
  <c r="E712"/>
  <c r="L711"/>
  <c r="F711"/>
  <c r="E711"/>
  <c r="L710"/>
  <c r="F710"/>
  <c r="E710"/>
  <c r="L709"/>
  <c r="F709"/>
  <c r="E709"/>
  <c r="L708"/>
  <c r="F708"/>
  <c r="E708"/>
  <c r="L707"/>
  <c r="F707"/>
  <c r="E707"/>
  <c r="L706"/>
  <c r="F706"/>
  <c r="E706"/>
  <c r="L705"/>
  <c r="F705"/>
  <c r="E705"/>
  <c r="L704"/>
  <c r="E702"/>
  <c r="D702"/>
  <c r="C702"/>
  <c r="B702"/>
  <c r="L701"/>
  <c r="F701"/>
  <c r="L700"/>
  <c r="J700"/>
  <c r="F700"/>
  <c r="F702" s="1"/>
  <c r="J687" s="1"/>
  <c r="L699"/>
  <c r="L698"/>
  <c r="F698"/>
  <c r="E698"/>
  <c r="L697"/>
  <c r="F697"/>
  <c r="E697"/>
  <c r="L696"/>
  <c r="F696"/>
  <c r="E696"/>
  <c r="L695"/>
  <c r="F695"/>
  <c r="E695"/>
  <c r="L694"/>
  <c r="F694"/>
  <c r="E694"/>
  <c r="L693"/>
  <c r="F693"/>
  <c r="E693"/>
  <c r="L692"/>
  <c r="F692"/>
  <c r="E692"/>
  <c r="L691"/>
  <c r="F691"/>
  <c r="E691"/>
  <c r="L690"/>
  <c r="F690"/>
  <c r="E690"/>
  <c r="L689"/>
  <c r="F689"/>
  <c r="E689"/>
  <c r="L688"/>
  <c r="F688"/>
  <c r="E688"/>
  <c r="L687"/>
  <c r="F687"/>
  <c r="E687"/>
  <c r="L686"/>
  <c r="E684"/>
  <c r="D684"/>
  <c r="C684"/>
  <c r="B684"/>
  <c r="L683"/>
  <c r="F683"/>
  <c r="L682"/>
  <c r="J682"/>
  <c r="F682"/>
  <c r="F684" s="1"/>
  <c r="J669" s="1"/>
  <c r="L681"/>
  <c r="L680"/>
  <c r="F680"/>
  <c r="E680"/>
  <c r="L679"/>
  <c r="F679"/>
  <c r="E679"/>
  <c r="L678"/>
  <c r="F678"/>
  <c r="E678"/>
  <c r="L677"/>
  <c r="F677"/>
  <c r="E677"/>
  <c r="L676"/>
  <c r="F676"/>
  <c r="E676"/>
  <c r="L675"/>
  <c r="F675"/>
  <c r="E675"/>
  <c r="L674"/>
  <c r="F674"/>
  <c r="E674"/>
  <c r="L673"/>
  <c r="F673"/>
  <c r="E673"/>
  <c r="L672"/>
  <c r="F672"/>
  <c r="E672"/>
  <c r="L671"/>
  <c r="F671"/>
  <c r="E671"/>
  <c r="L670"/>
  <c r="F670"/>
  <c r="E670"/>
  <c r="L669"/>
  <c r="F669"/>
  <c r="E669"/>
  <c r="L668"/>
  <c r="E666"/>
  <c r="D666"/>
  <c r="C666"/>
  <c r="B666"/>
  <c r="L665"/>
  <c r="F665"/>
  <c r="L664"/>
  <c r="J664"/>
  <c r="F664"/>
  <c r="F666" s="1"/>
  <c r="J651" s="1"/>
  <c r="L663"/>
  <c r="L662"/>
  <c r="F662"/>
  <c r="E662"/>
  <c r="L661"/>
  <c r="F661"/>
  <c r="E661"/>
  <c r="L660"/>
  <c r="F660"/>
  <c r="E660"/>
  <c r="L659"/>
  <c r="F659"/>
  <c r="E659"/>
  <c r="L658"/>
  <c r="F658"/>
  <c r="E658"/>
  <c r="L657"/>
  <c r="F657"/>
  <c r="E657"/>
  <c r="L656"/>
  <c r="F656"/>
  <c r="E656"/>
  <c r="L655"/>
  <c r="F655"/>
  <c r="E655"/>
  <c r="L654"/>
  <c r="F654"/>
  <c r="E654"/>
  <c r="L653"/>
  <c r="F653"/>
  <c r="E653"/>
  <c r="L652"/>
  <c r="F652"/>
  <c r="E652"/>
  <c r="L651"/>
  <c r="F651"/>
  <c r="E651"/>
  <c r="L650"/>
  <c r="E648"/>
  <c r="D648"/>
  <c r="C648"/>
  <c r="B648"/>
  <c r="L647"/>
  <c r="F647"/>
  <c r="L646"/>
  <c r="J646"/>
  <c r="F646"/>
  <c r="F648" s="1"/>
  <c r="J633" s="1"/>
  <c r="L645"/>
  <c r="L644"/>
  <c r="F644"/>
  <c r="E644"/>
  <c r="L643"/>
  <c r="F643"/>
  <c r="E643"/>
  <c r="L642"/>
  <c r="F642"/>
  <c r="E642"/>
  <c r="L641"/>
  <c r="F641"/>
  <c r="E641"/>
  <c r="L640"/>
  <c r="F640"/>
  <c r="E640"/>
  <c r="L639"/>
  <c r="F639"/>
  <c r="E639"/>
  <c r="L638"/>
  <c r="F638"/>
  <c r="E638"/>
  <c r="L637"/>
  <c r="F637"/>
  <c r="E637"/>
  <c r="L636"/>
  <c r="F636"/>
  <c r="E636"/>
  <c r="L635"/>
  <c r="F635"/>
  <c r="E635"/>
  <c r="L634"/>
  <c r="F634"/>
  <c r="E634"/>
  <c r="L633"/>
  <c r="F633"/>
  <c r="E633"/>
  <c r="L632"/>
  <c r="E630"/>
  <c r="D630"/>
  <c r="C630"/>
  <c r="B630"/>
  <c r="L629"/>
  <c r="F629"/>
  <c r="L628"/>
  <c r="J628"/>
  <c r="F628"/>
  <c r="F630" s="1"/>
  <c r="J615" s="1"/>
  <c r="L627"/>
  <c r="L626"/>
  <c r="F626"/>
  <c r="E626"/>
  <c r="L625"/>
  <c r="F625"/>
  <c r="E625"/>
  <c r="L624"/>
  <c r="F624"/>
  <c r="E624"/>
  <c r="L623"/>
  <c r="F623"/>
  <c r="E623"/>
  <c r="L622"/>
  <c r="F622"/>
  <c r="E622"/>
  <c r="L621"/>
  <c r="F621"/>
  <c r="E621"/>
  <c r="L620"/>
  <c r="F620"/>
  <c r="E620"/>
  <c r="L619"/>
  <c r="F619"/>
  <c r="E619"/>
  <c r="L618"/>
  <c r="F618"/>
  <c r="E618"/>
  <c r="L617"/>
  <c r="F617"/>
  <c r="E617"/>
  <c r="L616"/>
  <c r="F616"/>
  <c r="E616"/>
  <c r="L615"/>
  <c r="F615"/>
  <c r="E615"/>
  <c r="L614"/>
  <c r="E612"/>
  <c r="D612"/>
  <c r="C612"/>
  <c r="B612"/>
  <c r="L611"/>
  <c r="F611"/>
  <c r="L610"/>
  <c r="J610"/>
  <c r="F610"/>
  <c r="F612" s="1"/>
  <c r="J597" s="1"/>
  <c r="L609"/>
  <c r="L608"/>
  <c r="F608"/>
  <c r="E608"/>
  <c r="L607"/>
  <c r="F607"/>
  <c r="E607"/>
  <c r="L606"/>
  <c r="F606"/>
  <c r="E606"/>
  <c r="L605"/>
  <c r="F605"/>
  <c r="E605"/>
  <c r="L604"/>
  <c r="F604"/>
  <c r="E604"/>
  <c r="L603"/>
  <c r="F603"/>
  <c r="E603"/>
  <c r="L602"/>
  <c r="F602"/>
  <c r="E602"/>
  <c r="L601"/>
  <c r="F601"/>
  <c r="E601"/>
  <c r="L600"/>
  <c r="F600"/>
  <c r="E600"/>
  <c r="L599"/>
  <c r="F599"/>
  <c r="E599"/>
  <c r="L598"/>
  <c r="F598"/>
  <c r="E598"/>
  <c r="L597"/>
  <c r="F597"/>
  <c r="E597"/>
  <c r="L596"/>
  <c r="E594"/>
  <c r="D594"/>
  <c r="C594"/>
  <c r="B594"/>
  <c r="L593"/>
  <c r="F593"/>
  <c r="L592"/>
  <c r="J592"/>
  <c r="F592"/>
  <c r="F594" s="1"/>
  <c r="J579" s="1"/>
  <c r="L591"/>
  <c r="L590"/>
  <c r="F590"/>
  <c r="E590"/>
  <c r="L589"/>
  <c r="F589"/>
  <c r="E589"/>
  <c r="L588"/>
  <c r="F588"/>
  <c r="E588"/>
  <c r="L587"/>
  <c r="F587"/>
  <c r="E587"/>
  <c r="L586"/>
  <c r="F586"/>
  <c r="E586"/>
  <c r="L585"/>
  <c r="F585"/>
  <c r="E585"/>
  <c r="L584"/>
  <c r="F584"/>
  <c r="E584"/>
  <c r="L583"/>
  <c r="F583"/>
  <c r="E583"/>
  <c r="L582"/>
  <c r="F582"/>
  <c r="E582"/>
  <c r="L581"/>
  <c r="F581"/>
  <c r="E581"/>
  <c r="L580"/>
  <c r="F580"/>
  <c r="E580"/>
  <c r="L579"/>
  <c r="F579"/>
  <c r="E579"/>
  <c r="L578"/>
  <c r="E576"/>
  <c r="D576"/>
  <c r="C576"/>
  <c r="B576"/>
  <c r="L575"/>
  <c r="F575"/>
  <c r="L574"/>
  <c r="J574"/>
  <c r="F574"/>
  <c r="F576" s="1"/>
  <c r="J561" s="1"/>
  <c r="L573"/>
  <c r="L572"/>
  <c r="F572"/>
  <c r="E572"/>
  <c r="L571"/>
  <c r="F571"/>
  <c r="E571"/>
  <c r="L570"/>
  <c r="F570"/>
  <c r="E570"/>
  <c r="L569"/>
  <c r="F569"/>
  <c r="E569"/>
  <c r="L568"/>
  <c r="F568"/>
  <c r="E568"/>
  <c r="L567"/>
  <c r="F567"/>
  <c r="E567"/>
  <c r="L566"/>
  <c r="F566"/>
  <c r="E566"/>
  <c r="L565"/>
  <c r="F565"/>
  <c r="E565"/>
  <c r="L564"/>
  <c r="F564"/>
  <c r="E564"/>
  <c r="L563"/>
  <c r="F563"/>
  <c r="E563"/>
  <c r="L562"/>
  <c r="F562"/>
  <c r="E562"/>
  <c r="L561"/>
  <c r="F561"/>
  <c r="E561"/>
  <c r="L560"/>
  <c r="E558"/>
  <c r="D558"/>
  <c r="C558"/>
  <c r="B558"/>
  <c r="L557"/>
  <c r="F557"/>
  <c r="L556"/>
  <c r="J556"/>
  <c r="F556"/>
  <c r="F558" s="1"/>
  <c r="J543" s="1"/>
  <c r="L555"/>
  <c r="L554"/>
  <c r="F554"/>
  <c r="E554"/>
  <c r="L553"/>
  <c r="F553"/>
  <c r="E553"/>
  <c r="L552"/>
  <c r="F552"/>
  <c r="E552"/>
  <c r="L551"/>
  <c r="F551"/>
  <c r="E551"/>
  <c r="L550"/>
  <c r="F550"/>
  <c r="E550"/>
  <c r="L549"/>
  <c r="F549"/>
  <c r="E549"/>
  <c r="L548"/>
  <c r="F548"/>
  <c r="E548"/>
  <c r="L547"/>
  <c r="F547"/>
  <c r="E547"/>
  <c r="L546"/>
  <c r="F546"/>
  <c r="E546"/>
  <c r="L545"/>
  <c r="F545"/>
  <c r="E545"/>
  <c r="L544"/>
  <c r="F544"/>
  <c r="E544"/>
  <c r="L543"/>
  <c r="F543"/>
  <c r="E543"/>
  <c r="L542"/>
  <c r="E540"/>
  <c r="D540"/>
  <c r="C540"/>
  <c r="B540"/>
  <c r="L539"/>
  <c r="F539"/>
  <c r="L538"/>
  <c r="J538"/>
  <c r="F538"/>
  <c r="F540" s="1"/>
  <c r="J525" s="1"/>
  <c r="L537"/>
  <c r="L536"/>
  <c r="F536"/>
  <c r="E536"/>
  <c r="L535"/>
  <c r="F535"/>
  <c r="E535"/>
  <c r="L534"/>
  <c r="F534"/>
  <c r="E534"/>
  <c r="L533"/>
  <c r="F533"/>
  <c r="E533"/>
  <c r="L532"/>
  <c r="F532"/>
  <c r="E532"/>
  <c r="L531"/>
  <c r="F531"/>
  <c r="E531"/>
  <c r="L530"/>
  <c r="F530"/>
  <c r="E530"/>
  <c r="L529"/>
  <c r="F529"/>
  <c r="E529"/>
  <c r="L528"/>
  <c r="F528"/>
  <c r="E528"/>
  <c r="L527"/>
  <c r="F527"/>
  <c r="E527"/>
  <c r="L526"/>
  <c r="F526"/>
  <c r="E526"/>
  <c r="L525"/>
  <c r="F525"/>
  <c r="E525"/>
  <c r="L524"/>
  <c r="E522"/>
  <c r="D522"/>
  <c r="C522"/>
  <c r="B522"/>
  <c r="L521"/>
  <c r="F521"/>
  <c r="L520"/>
  <c r="J520"/>
  <c r="F520"/>
  <c r="F522" s="1"/>
  <c r="J507" s="1"/>
  <c r="L519"/>
  <c r="L518"/>
  <c r="F518"/>
  <c r="E518"/>
  <c r="L517"/>
  <c r="F517"/>
  <c r="E517"/>
  <c r="L516"/>
  <c r="F516"/>
  <c r="E516"/>
  <c r="L515"/>
  <c r="F515"/>
  <c r="E515"/>
  <c r="L514"/>
  <c r="F514"/>
  <c r="E514"/>
  <c r="L513"/>
  <c r="F513"/>
  <c r="E513"/>
  <c r="L512"/>
  <c r="F512"/>
  <c r="E512"/>
  <c r="L511"/>
  <c r="F511"/>
  <c r="E511"/>
  <c r="L510"/>
  <c r="F510"/>
  <c r="E510"/>
  <c r="L509"/>
  <c r="F509"/>
  <c r="E509"/>
  <c r="L508"/>
  <c r="F508"/>
  <c r="E508"/>
  <c r="L507"/>
  <c r="F507"/>
  <c r="E507"/>
  <c r="L506"/>
  <c r="E504"/>
  <c r="D504"/>
  <c r="C504"/>
  <c r="B504"/>
  <c r="L503"/>
  <c r="F503"/>
  <c r="L502"/>
  <c r="J502"/>
  <c r="F502"/>
  <c r="F504" s="1"/>
  <c r="J489" s="1"/>
  <c r="L501"/>
  <c r="L500"/>
  <c r="F500"/>
  <c r="E500"/>
  <c r="L499"/>
  <c r="F499"/>
  <c r="E499"/>
  <c r="L498"/>
  <c r="F498"/>
  <c r="E498"/>
  <c r="L497"/>
  <c r="F497"/>
  <c r="E497"/>
  <c r="L496"/>
  <c r="F496"/>
  <c r="E496"/>
  <c r="L495"/>
  <c r="F495"/>
  <c r="E495"/>
  <c r="L494"/>
  <c r="F494"/>
  <c r="E494"/>
  <c r="L493"/>
  <c r="F493"/>
  <c r="E493"/>
  <c r="L492"/>
  <c r="F492"/>
  <c r="E492"/>
  <c r="L491"/>
  <c r="F491"/>
  <c r="E491"/>
  <c r="L490"/>
  <c r="F490"/>
  <c r="E490"/>
  <c r="L489"/>
  <c r="F489"/>
  <c r="E489"/>
  <c r="L488"/>
  <c r="E486"/>
  <c r="D486"/>
  <c r="C486"/>
  <c r="B486"/>
  <c r="L485"/>
  <c r="F485"/>
  <c r="L484"/>
  <c r="J484"/>
  <c r="F484"/>
  <c r="F486" s="1"/>
  <c r="J471" s="1"/>
  <c r="L483"/>
  <c r="L482"/>
  <c r="F482"/>
  <c r="E482"/>
  <c r="L481"/>
  <c r="F481"/>
  <c r="E481"/>
  <c r="L480"/>
  <c r="F480"/>
  <c r="E480"/>
  <c r="L479"/>
  <c r="F479"/>
  <c r="E479"/>
  <c r="L478"/>
  <c r="F478"/>
  <c r="E478"/>
  <c r="L477"/>
  <c r="F477"/>
  <c r="E477"/>
  <c r="L476"/>
  <c r="F476"/>
  <c r="E476"/>
  <c r="L475"/>
  <c r="F475"/>
  <c r="E475"/>
  <c r="L474"/>
  <c r="F474"/>
  <c r="E474"/>
  <c r="L473"/>
  <c r="F473"/>
  <c r="E473"/>
  <c r="L472"/>
  <c r="F472"/>
  <c r="E472"/>
  <c r="L471"/>
  <c r="F471"/>
  <c r="E471"/>
  <c r="L470"/>
  <c r="E468"/>
  <c r="D468"/>
  <c r="C468"/>
  <c r="B468"/>
  <c r="L467"/>
  <c r="F467"/>
  <c r="L466"/>
  <c r="J466"/>
  <c r="F466"/>
  <c r="F468" s="1"/>
  <c r="J453" s="1"/>
  <c r="L465"/>
  <c r="L464"/>
  <c r="F464"/>
  <c r="E464"/>
  <c r="L463"/>
  <c r="F463"/>
  <c r="E463"/>
  <c r="L462"/>
  <c r="F462"/>
  <c r="E462"/>
  <c r="L461"/>
  <c r="F461"/>
  <c r="E461"/>
  <c r="L460"/>
  <c r="F460"/>
  <c r="E460"/>
  <c r="L459"/>
  <c r="F459"/>
  <c r="E459"/>
  <c r="L458"/>
  <c r="F458"/>
  <c r="E458"/>
  <c r="L457"/>
  <c r="F457"/>
  <c r="E457"/>
  <c r="L456"/>
  <c r="F456"/>
  <c r="E456"/>
  <c r="L455"/>
  <c r="F455"/>
  <c r="E455"/>
  <c r="L454"/>
  <c r="F454"/>
  <c r="E454"/>
  <c r="L453"/>
  <c r="F453"/>
  <c r="E453"/>
  <c r="L452"/>
  <c r="E450"/>
  <c r="D450"/>
  <c r="C450"/>
  <c r="B450"/>
  <c r="L449"/>
  <c r="F449"/>
  <c r="L448"/>
  <c r="J448"/>
  <c r="F448"/>
  <c r="F450" s="1"/>
  <c r="J435" s="1"/>
  <c r="L447"/>
  <c r="L446"/>
  <c r="F446"/>
  <c r="E446"/>
  <c r="L445"/>
  <c r="F445"/>
  <c r="E445"/>
  <c r="L444"/>
  <c r="F444"/>
  <c r="E444"/>
  <c r="L443"/>
  <c r="F443"/>
  <c r="E443"/>
  <c r="L442"/>
  <c r="F442"/>
  <c r="E442"/>
  <c r="L441"/>
  <c r="F441"/>
  <c r="E441"/>
  <c r="L440"/>
  <c r="F440"/>
  <c r="E440"/>
  <c r="L439"/>
  <c r="F439"/>
  <c r="E439"/>
  <c r="L438"/>
  <c r="F438"/>
  <c r="E438"/>
  <c r="L437"/>
  <c r="F437"/>
  <c r="E437"/>
  <c r="L436"/>
  <c r="F436"/>
  <c r="E436"/>
  <c r="L435"/>
  <c r="F435"/>
  <c r="E435"/>
  <c r="L434"/>
  <c r="E432"/>
  <c r="D432"/>
  <c r="C432"/>
  <c r="B432"/>
  <c r="L431"/>
  <c r="F431"/>
  <c r="L430"/>
  <c r="J430"/>
  <c r="F430"/>
  <c r="F432" s="1"/>
  <c r="J417" s="1"/>
  <c r="L429"/>
  <c r="L428"/>
  <c r="F428"/>
  <c r="E428"/>
  <c r="L427"/>
  <c r="F427"/>
  <c r="E427"/>
  <c r="L426"/>
  <c r="F426"/>
  <c r="E426"/>
  <c r="L425"/>
  <c r="F425"/>
  <c r="E425"/>
  <c r="L424"/>
  <c r="F424"/>
  <c r="E424"/>
  <c r="L423"/>
  <c r="F423"/>
  <c r="E423"/>
  <c r="L422"/>
  <c r="F422"/>
  <c r="E422"/>
  <c r="L421"/>
  <c r="F421"/>
  <c r="E421"/>
  <c r="L420"/>
  <c r="F420"/>
  <c r="E420"/>
  <c r="L419"/>
  <c r="F419"/>
  <c r="E419"/>
  <c r="L418"/>
  <c r="F418"/>
  <c r="E418"/>
  <c r="L417"/>
  <c r="F417"/>
  <c r="E417"/>
  <c r="L416"/>
  <c r="E414"/>
  <c r="D414"/>
  <c r="C414"/>
  <c r="B414"/>
  <c r="L413"/>
  <c r="F413"/>
  <c r="L412"/>
  <c r="J412"/>
  <c r="F412"/>
  <c r="F414" s="1"/>
  <c r="J399" s="1"/>
  <c r="L411"/>
  <c r="L410"/>
  <c r="F410"/>
  <c r="E410"/>
  <c r="L409"/>
  <c r="F409"/>
  <c r="E409"/>
  <c r="L408"/>
  <c r="F408"/>
  <c r="E408"/>
  <c r="L407"/>
  <c r="F407"/>
  <c r="E407"/>
  <c r="L406"/>
  <c r="F406"/>
  <c r="E406"/>
  <c r="L405"/>
  <c r="F405"/>
  <c r="E405"/>
  <c r="L404"/>
  <c r="F404"/>
  <c r="E404"/>
  <c r="L403"/>
  <c r="F403"/>
  <c r="E403"/>
  <c r="L402"/>
  <c r="F402"/>
  <c r="E402"/>
  <c r="L401"/>
  <c r="F401"/>
  <c r="E401"/>
  <c r="L400"/>
  <c r="F400"/>
  <c r="E400"/>
  <c r="L399"/>
  <c r="F399"/>
  <c r="E399"/>
  <c r="L398"/>
  <c r="E396"/>
  <c r="D396"/>
  <c r="C396"/>
  <c r="B396"/>
  <c r="L395"/>
  <c r="F395"/>
  <c r="L394"/>
  <c r="J394"/>
  <c r="F394"/>
  <c r="F396" s="1"/>
  <c r="J381" s="1"/>
  <c r="L393"/>
  <c r="L392"/>
  <c r="F392"/>
  <c r="E392"/>
  <c r="L391"/>
  <c r="F391"/>
  <c r="E391"/>
  <c r="L390"/>
  <c r="F390"/>
  <c r="E390"/>
  <c r="L389"/>
  <c r="F389"/>
  <c r="E389"/>
  <c r="L388"/>
  <c r="F388"/>
  <c r="E388"/>
  <c r="L387"/>
  <c r="F387"/>
  <c r="E387"/>
  <c r="L386"/>
  <c r="F386"/>
  <c r="E386"/>
  <c r="L385"/>
  <c r="F385"/>
  <c r="E385"/>
  <c r="L384"/>
  <c r="F384"/>
  <c r="E384"/>
  <c r="L383"/>
  <c r="F383"/>
  <c r="E383"/>
  <c r="L382"/>
  <c r="F382"/>
  <c r="E382"/>
  <c r="L381"/>
  <c r="F381"/>
  <c r="E381"/>
  <c r="L380"/>
  <c r="E378"/>
  <c r="D378"/>
  <c r="C378"/>
  <c r="B378"/>
  <c r="L377"/>
  <c r="F377"/>
  <c r="L376"/>
  <c r="J376"/>
  <c r="F376"/>
  <c r="F378" s="1"/>
  <c r="J363" s="1"/>
  <c r="L375"/>
  <c r="L374"/>
  <c r="F374"/>
  <c r="E374"/>
  <c r="L373"/>
  <c r="F373"/>
  <c r="E373"/>
  <c r="L372"/>
  <c r="F372"/>
  <c r="E372"/>
  <c r="L371"/>
  <c r="F371"/>
  <c r="E371"/>
  <c r="L370"/>
  <c r="F370"/>
  <c r="E370"/>
  <c r="L369"/>
  <c r="F369"/>
  <c r="E369"/>
  <c r="L368"/>
  <c r="F368"/>
  <c r="E368"/>
  <c r="L367"/>
  <c r="F367"/>
  <c r="E367"/>
  <c r="L366"/>
  <c r="F366"/>
  <c r="E366"/>
  <c r="L365"/>
  <c r="F365"/>
  <c r="E365"/>
  <c r="L364"/>
  <c r="F364"/>
  <c r="E364"/>
  <c r="L363"/>
  <c r="F363"/>
  <c r="E363"/>
  <c r="L362"/>
  <c r="E360"/>
  <c r="D360"/>
  <c r="C360"/>
  <c r="B360"/>
  <c r="L359"/>
  <c r="F359"/>
  <c r="L358"/>
  <c r="J358"/>
  <c r="F358"/>
  <c r="F360" s="1"/>
  <c r="J345" s="1"/>
  <c r="L357"/>
  <c r="L356"/>
  <c r="F356"/>
  <c r="E356"/>
  <c r="L355"/>
  <c r="F355"/>
  <c r="E355"/>
  <c r="L354"/>
  <c r="F354"/>
  <c r="E354"/>
  <c r="L353"/>
  <c r="F353"/>
  <c r="E353"/>
  <c r="L352"/>
  <c r="F352"/>
  <c r="E352"/>
  <c r="L351"/>
  <c r="F351"/>
  <c r="E351"/>
  <c r="L350"/>
  <c r="F350"/>
  <c r="E350"/>
  <c r="L349"/>
  <c r="F349"/>
  <c r="E349"/>
  <c r="L348"/>
  <c r="F348"/>
  <c r="E348"/>
  <c r="L347"/>
  <c r="F347"/>
  <c r="E347"/>
  <c r="L346"/>
  <c r="F346"/>
  <c r="E346"/>
  <c r="L345"/>
  <c r="F345"/>
  <c r="E345"/>
  <c r="L344"/>
  <c r="F342"/>
  <c r="J327" s="1"/>
  <c r="E342"/>
  <c r="D342"/>
  <c r="C342"/>
  <c r="B342"/>
  <c r="L341"/>
  <c r="F341"/>
  <c r="L340"/>
  <c r="J340"/>
  <c r="F340"/>
  <c r="L339"/>
  <c r="L338"/>
  <c r="F338"/>
  <c r="E338"/>
  <c r="L337"/>
  <c r="F337"/>
  <c r="E337"/>
  <c r="L336"/>
  <c r="F336"/>
  <c r="E336"/>
  <c r="L335"/>
  <c r="F335"/>
  <c r="E335"/>
  <c r="L334"/>
  <c r="F334"/>
  <c r="E334"/>
  <c r="L333"/>
  <c r="F333"/>
  <c r="E333"/>
  <c r="L332"/>
  <c r="F332"/>
  <c r="E332"/>
  <c r="L331"/>
  <c r="F331"/>
  <c r="E331"/>
  <c r="L330"/>
  <c r="F330"/>
  <c r="E330"/>
  <c r="L329"/>
  <c r="F329"/>
  <c r="E329"/>
  <c r="L328"/>
  <c r="F328"/>
  <c r="E328"/>
  <c r="L327"/>
  <c r="F327"/>
  <c r="E327"/>
  <c r="L326"/>
  <c r="E324"/>
  <c r="D324"/>
  <c r="C324"/>
  <c r="B324"/>
  <c r="L323"/>
  <c r="F323"/>
  <c r="L322"/>
  <c r="J322"/>
  <c r="F322"/>
  <c r="F324" s="1"/>
  <c r="J309" s="1"/>
  <c r="L321"/>
  <c r="L320"/>
  <c r="F320"/>
  <c r="E320"/>
  <c r="L319"/>
  <c r="F319"/>
  <c r="E319"/>
  <c r="L318"/>
  <c r="F318"/>
  <c r="E318"/>
  <c r="L317"/>
  <c r="F317"/>
  <c r="E317"/>
  <c r="L316"/>
  <c r="F316"/>
  <c r="E316"/>
  <c r="L315"/>
  <c r="F315"/>
  <c r="E315"/>
  <c r="L314"/>
  <c r="F314"/>
  <c r="E314"/>
  <c r="L313"/>
  <c r="F313"/>
  <c r="E313"/>
  <c r="L312"/>
  <c r="F312"/>
  <c r="E312"/>
  <c r="L311"/>
  <c r="F311"/>
  <c r="E311"/>
  <c r="L310"/>
  <c r="F310"/>
  <c r="E310"/>
  <c r="L309"/>
  <c r="F309"/>
  <c r="E309"/>
  <c r="L308"/>
  <c r="E306"/>
  <c r="D306"/>
  <c r="C306"/>
  <c r="B306"/>
  <c r="L305"/>
  <c r="F305"/>
  <c r="L304"/>
  <c r="J304"/>
  <c r="F304"/>
  <c r="F306" s="1"/>
  <c r="J291" s="1"/>
  <c r="L303"/>
  <c r="L302"/>
  <c r="F302"/>
  <c r="E302"/>
  <c r="L301"/>
  <c r="F301"/>
  <c r="E301"/>
  <c r="L300"/>
  <c r="F300"/>
  <c r="E300"/>
  <c r="L299"/>
  <c r="F299"/>
  <c r="E299"/>
  <c r="L298"/>
  <c r="F298"/>
  <c r="E298"/>
  <c r="L297"/>
  <c r="F297"/>
  <c r="E297"/>
  <c r="L296"/>
  <c r="F296"/>
  <c r="E296"/>
  <c r="L295"/>
  <c r="F295"/>
  <c r="E295"/>
  <c r="L294"/>
  <c r="F294"/>
  <c r="E294"/>
  <c r="L293"/>
  <c r="F293"/>
  <c r="E293"/>
  <c r="L292"/>
  <c r="F292"/>
  <c r="E292"/>
  <c r="L291"/>
  <c r="F291"/>
  <c r="E291"/>
  <c r="L290"/>
  <c r="E288"/>
  <c r="D288"/>
  <c r="C288"/>
  <c r="B288"/>
  <c r="L287"/>
  <c r="F287"/>
  <c r="L286"/>
  <c r="J286"/>
  <c r="F286"/>
  <c r="F288" s="1"/>
  <c r="J273" s="1"/>
  <c r="L285"/>
  <c r="L284"/>
  <c r="F284"/>
  <c r="E284"/>
  <c r="L283"/>
  <c r="F283"/>
  <c r="E283"/>
  <c r="L282"/>
  <c r="F282"/>
  <c r="E282"/>
  <c r="L281"/>
  <c r="F281"/>
  <c r="E281"/>
  <c r="L280"/>
  <c r="F280"/>
  <c r="E280"/>
  <c r="L279"/>
  <c r="F279"/>
  <c r="E279"/>
  <c r="L278"/>
  <c r="F278"/>
  <c r="E278"/>
  <c r="L277"/>
  <c r="F277"/>
  <c r="E277"/>
  <c r="L276"/>
  <c r="F276"/>
  <c r="E276"/>
  <c r="L275"/>
  <c r="F275"/>
  <c r="E275"/>
  <c r="L274"/>
  <c r="F274"/>
  <c r="E274"/>
  <c r="L273"/>
  <c r="F273"/>
  <c r="E273"/>
  <c r="L272"/>
  <c r="E270"/>
  <c r="D270"/>
  <c r="C270"/>
  <c r="B270"/>
  <c r="L269"/>
  <c r="F269"/>
  <c r="L268"/>
  <c r="J268"/>
  <c r="F268"/>
  <c r="F270" s="1"/>
  <c r="J255" s="1"/>
  <c r="L267"/>
  <c r="L266"/>
  <c r="F266"/>
  <c r="E266"/>
  <c r="L265"/>
  <c r="F265"/>
  <c r="E265"/>
  <c r="L264"/>
  <c r="F264"/>
  <c r="E264"/>
  <c r="L263"/>
  <c r="F263"/>
  <c r="E263"/>
  <c r="L262"/>
  <c r="F262"/>
  <c r="E262"/>
  <c r="L261"/>
  <c r="F261"/>
  <c r="E261"/>
  <c r="L260"/>
  <c r="F260"/>
  <c r="E260"/>
  <c r="L259"/>
  <c r="F259"/>
  <c r="E259"/>
  <c r="L258"/>
  <c r="F258"/>
  <c r="E258"/>
  <c r="L257"/>
  <c r="F257"/>
  <c r="E257"/>
  <c r="L256"/>
  <c r="F256"/>
  <c r="E256"/>
  <c r="L255"/>
  <c r="F255"/>
  <c r="E255"/>
  <c r="L254"/>
  <c r="E252"/>
  <c r="D252"/>
  <c r="C252"/>
  <c r="B252"/>
  <c r="L251"/>
  <c r="F251"/>
  <c r="L250"/>
  <c r="J250"/>
  <c r="F250"/>
  <c r="F252" s="1"/>
  <c r="J237" s="1"/>
  <c r="L249"/>
  <c r="L248"/>
  <c r="F248"/>
  <c r="E248"/>
  <c r="L247"/>
  <c r="F247"/>
  <c r="E247"/>
  <c r="L246"/>
  <c r="F246"/>
  <c r="E246"/>
  <c r="L245"/>
  <c r="F245"/>
  <c r="E245"/>
  <c r="L244"/>
  <c r="F244"/>
  <c r="E244"/>
  <c r="L243"/>
  <c r="F243"/>
  <c r="E243"/>
  <c r="L242"/>
  <c r="F242"/>
  <c r="E242"/>
  <c r="L241"/>
  <c r="F241"/>
  <c r="E241"/>
  <c r="L240"/>
  <c r="F240"/>
  <c r="E240"/>
  <c r="L239"/>
  <c r="F239"/>
  <c r="E239"/>
  <c r="L238"/>
  <c r="F238"/>
  <c r="E238"/>
  <c r="L237"/>
  <c r="F237"/>
  <c r="E237"/>
  <c r="L236"/>
  <c r="E234"/>
  <c r="D234"/>
  <c r="C234"/>
  <c r="B234"/>
  <c r="L233"/>
  <c r="F233"/>
  <c r="L232"/>
  <c r="J232"/>
  <c r="F232"/>
  <c r="F234" s="1"/>
  <c r="J219" s="1"/>
  <c r="L231"/>
  <c r="L230"/>
  <c r="F230"/>
  <c r="E230"/>
  <c r="L229"/>
  <c r="F229"/>
  <c r="E229"/>
  <c r="L228"/>
  <c r="F228"/>
  <c r="E228"/>
  <c r="L227"/>
  <c r="F227"/>
  <c r="E227"/>
  <c r="L226"/>
  <c r="F226"/>
  <c r="E226"/>
  <c r="L225"/>
  <c r="F225"/>
  <c r="E225"/>
  <c r="L224"/>
  <c r="F224"/>
  <c r="E224"/>
  <c r="L223"/>
  <c r="F223"/>
  <c r="E223"/>
  <c r="L222"/>
  <c r="F222"/>
  <c r="E222"/>
  <c r="L221"/>
  <c r="F221"/>
  <c r="E221"/>
  <c r="L220"/>
  <c r="F220"/>
  <c r="E220"/>
  <c r="L219"/>
  <c r="F219"/>
  <c r="E219"/>
  <c r="L218"/>
  <c r="E216"/>
  <c r="D216"/>
  <c r="C216"/>
  <c r="B216"/>
  <c r="L215"/>
  <c r="F215"/>
  <c r="L214"/>
  <c r="J214"/>
  <c r="F214"/>
  <c r="F216" s="1"/>
  <c r="J201" s="1"/>
  <c r="L213"/>
  <c r="L212"/>
  <c r="F212"/>
  <c r="E212"/>
  <c r="L211"/>
  <c r="F211"/>
  <c r="E211"/>
  <c r="L210"/>
  <c r="F210"/>
  <c r="E210"/>
  <c r="L209"/>
  <c r="F209"/>
  <c r="E209"/>
  <c r="L208"/>
  <c r="F208"/>
  <c r="E208"/>
  <c r="L207"/>
  <c r="F207"/>
  <c r="E207"/>
  <c r="L206"/>
  <c r="F206"/>
  <c r="E206"/>
  <c r="L205"/>
  <c r="F205"/>
  <c r="E205"/>
  <c r="L204"/>
  <c r="F204"/>
  <c r="E204"/>
  <c r="L203"/>
  <c r="F203"/>
  <c r="E203"/>
  <c r="L202"/>
  <c r="F202"/>
  <c r="E202"/>
  <c r="L201"/>
  <c r="F201"/>
  <c r="E201"/>
  <c r="L200"/>
  <c r="E198"/>
  <c r="D198"/>
  <c r="C198"/>
  <c r="B198"/>
  <c r="L197"/>
  <c r="F197"/>
  <c r="L196"/>
  <c r="J196"/>
  <c r="F196"/>
  <c r="F198" s="1"/>
  <c r="J183" s="1"/>
  <c r="L195"/>
  <c r="L194"/>
  <c r="F194"/>
  <c r="E194"/>
  <c r="L193"/>
  <c r="F193"/>
  <c r="E193"/>
  <c r="L192"/>
  <c r="F192"/>
  <c r="E192"/>
  <c r="L191"/>
  <c r="F191"/>
  <c r="E191"/>
  <c r="L190"/>
  <c r="F190"/>
  <c r="E190"/>
  <c r="L189"/>
  <c r="F189"/>
  <c r="E189"/>
  <c r="L188"/>
  <c r="F188"/>
  <c r="E188"/>
  <c r="L187"/>
  <c r="F187"/>
  <c r="E187"/>
  <c r="L186"/>
  <c r="F186"/>
  <c r="E186"/>
  <c r="L185"/>
  <c r="F185"/>
  <c r="E185"/>
  <c r="L184"/>
  <c r="F184"/>
  <c r="E184"/>
  <c r="L183"/>
  <c r="F183"/>
  <c r="E183"/>
  <c r="L182"/>
  <c r="E180"/>
  <c r="D180"/>
  <c r="C180"/>
  <c r="B180"/>
  <c r="L179"/>
  <c r="F179"/>
  <c r="L178"/>
  <c r="J178"/>
  <c r="F178"/>
  <c r="F180" s="1"/>
  <c r="J165" s="1"/>
  <c r="L177"/>
  <c r="L176"/>
  <c r="F176"/>
  <c r="E176"/>
  <c r="L175"/>
  <c r="F175"/>
  <c r="E175"/>
  <c r="L174"/>
  <c r="F174"/>
  <c r="E174"/>
  <c r="L173"/>
  <c r="F173"/>
  <c r="E173"/>
  <c r="L172"/>
  <c r="F172"/>
  <c r="E172"/>
  <c r="L171"/>
  <c r="F171"/>
  <c r="E171"/>
  <c r="L170"/>
  <c r="F170"/>
  <c r="E170"/>
  <c r="L169"/>
  <c r="F169"/>
  <c r="E169"/>
  <c r="L168"/>
  <c r="F168"/>
  <c r="E168"/>
  <c r="L167"/>
  <c r="F167"/>
  <c r="E167"/>
  <c r="L166"/>
  <c r="F166"/>
  <c r="E166"/>
  <c r="L165"/>
  <c r="F165"/>
  <c r="E165"/>
  <c r="L164"/>
  <c r="E162"/>
  <c r="D162"/>
  <c r="C162"/>
  <c r="B162"/>
  <c r="L161"/>
  <c r="F161"/>
  <c r="L160"/>
  <c r="J160"/>
  <c r="F160"/>
  <c r="F162" s="1"/>
  <c r="J147" s="1"/>
  <c r="L159"/>
  <c r="L158"/>
  <c r="F158"/>
  <c r="E158"/>
  <c r="L157"/>
  <c r="F157"/>
  <c r="E157"/>
  <c r="L156"/>
  <c r="F156"/>
  <c r="E156"/>
  <c r="L155"/>
  <c r="F155"/>
  <c r="E155"/>
  <c r="L154"/>
  <c r="F154"/>
  <c r="E154"/>
  <c r="L153"/>
  <c r="F153"/>
  <c r="E153"/>
  <c r="L152"/>
  <c r="F152"/>
  <c r="E152"/>
  <c r="L151"/>
  <c r="F151"/>
  <c r="E151"/>
  <c r="L150"/>
  <c r="F150"/>
  <c r="E150"/>
  <c r="L149"/>
  <c r="F149"/>
  <c r="E149"/>
  <c r="L148"/>
  <c r="F148"/>
  <c r="E148"/>
  <c r="L147"/>
  <c r="F147"/>
  <c r="E147"/>
  <c r="L146"/>
  <c r="E144"/>
  <c r="D144"/>
  <c r="C144"/>
  <c r="B144"/>
  <c r="L143"/>
  <c r="F143"/>
  <c r="L142"/>
  <c r="J142"/>
  <c r="F142"/>
  <c r="F144" s="1"/>
  <c r="J129" s="1"/>
  <c r="L141"/>
  <c r="L140"/>
  <c r="F140"/>
  <c r="E140"/>
  <c r="L139"/>
  <c r="F139"/>
  <c r="E139"/>
  <c r="L138"/>
  <c r="F138"/>
  <c r="E138"/>
  <c r="L137"/>
  <c r="F137"/>
  <c r="E137"/>
  <c r="L136"/>
  <c r="F136"/>
  <c r="E136"/>
  <c r="L135"/>
  <c r="F135"/>
  <c r="E135"/>
  <c r="L134"/>
  <c r="F134"/>
  <c r="E134"/>
  <c r="L133"/>
  <c r="F133"/>
  <c r="E133"/>
  <c r="L132"/>
  <c r="F132"/>
  <c r="E132"/>
  <c r="L131"/>
  <c r="F131"/>
  <c r="E131"/>
  <c r="L130"/>
  <c r="F130"/>
  <c r="E130"/>
  <c r="L129"/>
  <c r="F129"/>
  <c r="E129"/>
  <c r="L128"/>
  <c r="E126"/>
  <c r="D126"/>
  <c r="C126"/>
  <c r="B126"/>
  <c r="L125"/>
  <c r="F125"/>
  <c r="L124"/>
  <c r="J124"/>
  <c r="F124"/>
  <c r="F126" s="1"/>
  <c r="J111" s="1"/>
  <c r="L123"/>
  <c r="L122"/>
  <c r="F122"/>
  <c r="E122"/>
  <c r="L121"/>
  <c r="F121"/>
  <c r="E121"/>
  <c r="L120"/>
  <c r="F120"/>
  <c r="E120"/>
  <c r="L119"/>
  <c r="F119"/>
  <c r="E119"/>
  <c r="L118"/>
  <c r="F118"/>
  <c r="E118"/>
  <c r="L117"/>
  <c r="F117"/>
  <c r="E117"/>
  <c r="L116"/>
  <c r="F116"/>
  <c r="E116"/>
  <c r="L115"/>
  <c r="F115"/>
  <c r="E115"/>
  <c r="L114"/>
  <c r="F114"/>
  <c r="E114"/>
  <c r="L113"/>
  <c r="F113"/>
  <c r="E113"/>
  <c r="L112"/>
  <c r="F112"/>
  <c r="E112"/>
  <c r="L111"/>
  <c r="F111"/>
  <c r="E111"/>
  <c r="L110"/>
  <c r="E108"/>
  <c r="D108"/>
  <c r="C108"/>
  <c r="B108"/>
  <c r="L107"/>
  <c r="F107"/>
  <c r="L106"/>
  <c r="J106"/>
  <c r="F106"/>
  <c r="F108" s="1"/>
  <c r="J93" s="1"/>
  <c r="L105"/>
  <c r="L104"/>
  <c r="F104"/>
  <c r="E104"/>
  <c r="L103"/>
  <c r="F103"/>
  <c r="E103"/>
  <c r="L102"/>
  <c r="F102"/>
  <c r="E102"/>
  <c r="L101"/>
  <c r="F101"/>
  <c r="E101"/>
  <c r="L100"/>
  <c r="F100"/>
  <c r="E100"/>
  <c r="L99"/>
  <c r="F99"/>
  <c r="E99"/>
  <c r="L98"/>
  <c r="F98"/>
  <c r="E98"/>
  <c r="L97"/>
  <c r="F97"/>
  <c r="E97"/>
  <c r="L96"/>
  <c r="F96"/>
  <c r="E96"/>
  <c r="L95"/>
  <c r="F95"/>
  <c r="E95"/>
  <c r="L94"/>
  <c r="F94"/>
  <c r="E94"/>
  <c r="L93"/>
  <c r="F93"/>
  <c r="E93"/>
  <c r="L92"/>
  <c r="E90"/>
  <c r="D90"/>
  <c r="C90"/>
  <c r="B90"/>
  <c r="L89"/>
  <c r="F89"/>
  <c r="L88"/>
  <c r="J88"/>
  <c r="F88"/>
  <c r="F90" s="1"/>
  <c r="J75" s="1"/>
  <c r="L87"/>
  <c r="L86"/>
  <c r="F86"/>
  <c r="E86"/>
  <c r="L85"/>
  <c r="F85"/>
  <c r="E85"/>
  <c r="L84"/>
  <c r="F84"/>
  <c r="E84"/>
  <c r="L83"/>
  <c r="F83"/>
  <c r="E83"/>
  <c r="L82"/>
  <c r="F82"/>
  <c r="E82"/>
  <c r="L81"/>
  <c r="F81"/>
  <c r="E81"/>
  <c r="L80"/>
  <c r="F80"/>
  <c r="E80"/>
  <c r="L79"/>
  <c r="F79"/>
  <c r="E79"/>
  <c r="L78"/>
  <c r="F78"/>
  <c r="E78"/>
  <c r="L77"/>
  <c r="F77"/>
  <c r="E77"/>
  <c r="L76"/>
  <c r="F76"/>
  <c r="E76"/>
  <c r="L75"/>
  <c r="F75"/>
  <c r="E75"/>
  <c r="L74"/>
  <c r="E72"/>
  <c r="D72"/>
  <c r="C72"/>
  <c r="B72"/>
  <c r="L71"/>
  <c r="F71"/>
  <c r="L70"/>
  <c r="J70"/>
  <c r="F70"/>
  <c r="F72" s="1"/>
  <c r="J57" s="1"/>
  <c r="L69"/>
  <c r="L68"/>
  <c r="F68"/>
  <c r="E68"/>
  <c r="L67"/>
  <c r="F67"/>
  <c r="E67"/>
  <c r="L66"/>
  <c r="F66"/>
  <c r="E66"/>
  <c r="L65"/>
  <c r="F65"/>
  <c r="E65"/>
  <c r="L64"/>
  <c r="F64"/>
  <c r="E64"/>
  <c r="L63"/>
  <c r="F63"/>
  <c r="E63"/>
  <c r="L62"/>
  <c r="F62"/>
  <c r="E62"/>
  <c r="L61"/>
  <c r="F61"/>
  <c r="E61"/>
  <c r="L60"/>
  <c r="F60"/>
  <c r="E60"/>
  <c r="L59"/>
  <c r="F59"/>
  <c r="E59"/>
  <c r="L58"/>
  <c r="F58"/>
  <c r="E58"/>
  <c r="L57"/>
  <c r="F57"/>
  <c r="E57"/>
  <c r="L56"/>
  <c r="E54"/>
  <c r="D54"/>
  <c r="C54"/>
  <c r="B54"/>
  <c r="L53"/>
  <c r="F53"/>
  <c r="L52"/>
  <c r="J52"/>
  <c r="F52"/>
  <c r="L51"/>
  <c r="L50"/>
  <c r="F50"/>
  <c r="E50"/>
  <c r="L49"/>
  <c r="F49"/>
  <c r="E49"/>
  <c r="L48"/>
  <c r="F48"/>
  <c r="E48"/>
  <c r="L47"/>
  <c r="F47"/>
  <c r="E47"/>
  <c r="L46"/>
  <c r="F46"/>
  <c r="E46"/>
  <c r="L45"/>
  <c r="F45"/>
  <c r="E45"/>
  <c r="L44"/>
  <c r="F44"/>
  <c r="E44"/>
  <c r="L43"/>
  <c r="F43"/>
  <c r="E43"/>
  <c r="L42"/>
  <c r="F42"/>
  <c r="E42"/>
  <c r="L41"/>
  <c r="F41"/>
  <c r="E41"/>
  <c r="L40"/>
  <c r="F40"/>
  <c r="E40"/>
  <c r="L39"/>
  <c r="F39"/>
  <c r="E39"/>
  <c r="L38"/>
  <c r="J21"/>
  <c r="G3" i="4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E36" i="2"/>
  <c r="D36"/>
  <c r="C36"/>
  <c r="B36"/>
  <c r="F35"/>
  <c r="J34"/>
  <c r="F34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J741"/>
  <c r="F742"/>
  <c r="F743"/>
  <c r="F744"/>
  <c r="F745"/>
  <c r="F746"/>
  <c r="F747"/>
  <c r="F748"/>
  <c r="F749"/>
  <c r="F750"/>
  <c r="F751"/>
  <c r="F752"/>
  <c r="F741"/>
  <c r="J754"/>
  <c r="C756"/>
  <c r="D756"/>
  <c r="E756"/>
  <c r="B756"/>
  <c r="F755"/>
  <c r="F754"/>
  <c r="F756" s="1"/>
  <c r="E742"/>
  <c r="E743"/>
  <c r="E744"/>
  <c r="E745"/>
  <c r="E746"/>
  <c r="E747"/>
  <c r="E748"/>
  <c r="E749"/>
  <c r="E750"/>
  <c r="E751"/>
  <c r="E752"/>
  <c r="E741"/>
  <c r="L755"/>
  <c r="L754"/>
  <c r="L753"/>
  <c r="L752"/>
  <c r="L751"/>
  <c r="L750"/>
  <c r="L749"/>
  <c r="L748"/>
  <c r="L747"/>
  <c r="L746"/>
  <c r="L745"/>
  <c r="L744"/>
  <c r="L743"/>
  <c r="L742"/>
  <c r="L741"/>
  <c r="L740"/>
  <c r="L737" i="5"/>
  <c r="L736"/>
  <c r="L735"/>
  <c r="L734"/>
  <c r="L733"/>
  <c r="L732"/>
  <c r="L731"/>
  <c r="L730"/>
  <c r="L729"/>
  <c r="L728"/>
  <c r="L727"/>
  <c r="L726"/>
  <c r="L725"/>
  <c r="L724"/>
  <c r="L723"/>
  <c r="L722"/>
  <c r="B721"/>
  <c r="A721"/>
  <c r="L719"/>
  <c r="L718"/>
  <c r="L717"/>
  <c r="L716"/>
  <c r="L715"/>
  <c r="L714"/>
  <c r="L713"/>
  <c r="L712"/>
  <c r="L711"/>
  <c r="L710"/>
  <c r="L709"/>
  <c r="L708"/>
  <c r="L707"/>
  <c r="L706"/>
  <c r="L705"/>
  <c r="L704"/>
  <c r="B703"/>
  <c r="A703"/>
  <c r="L701"/>
  <c r="L700"/>
  <c r="L699"/>
  <c r="L698"/>
  <c r="L697"/>
  <c r="L696"/>
  <c r="L695"/>
  <c r="L694"/>
  <c r="L693"/>
  <c r="L692"/>
  <c r="L691"/>
  <c r="L690"/>
  <c r="L689"/>
  <c r="L688"/>
  <c r="L687"/>
  <c r="L686"/>
  <c r="B685"/>
  <c r="A685"/>
  <c r="L683"/>
  <c r="L682"/>
  <c r="L681"/>
  <c r="L680"/>
  <c r="L679"/>
  <c r="L678"/>
  <c r="L677"/>
  <c r="L676"/>
  <c r="L675"/>
  <c r="L674"/>
  <c r="L673"/>
  <c r="L672"/>
  <c r="L671"/>
  <c r="L670"/>
  <c r="L669"/>
  <c r="L668"/>
  <c r="B667"/>
  <c r="A667"/>
  <c r="L665"/>
  <c r="L664"/>
  <c r="L663"/>
  <c r="L662"/>
  <c r="L661"/>
  <c r="L660"/>
  <c r="L659"/>
  <c r="L658"/>
  <c r="L657"/>
  <c r="L656"/>
  <c r="L655"/>
  <c r="L654"/>
  <c r="L653"/>
  <c r="L652"/>
  <c r="L651"/>
  <c r="L650"/>
  <c r="B649"/>
  <c r="A649"/>
  <c r="L647"/>
  <c r="L646"/>
  <c r="L645"/>
  <c r="L644"/>
  <c r="L643"/>
  <c r="L642"/>
  <c r="L641"/>
  <c r="L640"/>
  <c r="L639"/>
  <c r="L638"/>
  <c r="L637"/>
  <c r="L636"/>
  <c r="L635"/>
  <c r="L634"/>
  <c r="L633"/>
  <c r="L632"/>
  <c r="B631"/>
  <c r="A631"/>
  <c r="L629"/>
  <c r="L628"/>
  <c r="L627"/>
  <c r="L626"/>
  <c r="L625"/>
  <c r="L624"/>
  <c r="L623"/>
  <c r="L622"/>
  <c r="L621"/>
  <c r="L620"/>
  <c r="L619"/>
  <c r="L618"/>
  <c r="L617"/>
  <c r="L616"/>
  <c r="L615"/>
  <c r="L614"/>
  <c r="B613"/>
  <c r="A613"/>
  <c r="L611"/>
  <c r="L610"/>
  <c r="L609"/>
  <c r="L608"/>
  <c r="L607"/>
  <c r="L606"/>
  <c r="L605"/>
  <c r="L604"/>
  <c r="L603"/>
  <c r="L602"/>
  <c r="L601"/>
  <c r="L600"/>
  <c r="L599"/>
  <c r="L598"/>
  <c r="L597"/>
  <c r="L596"/>
  <c r="B595"/>
  <c r="A595"/>
  <c r="L593"/>
  <c r="L592"/>
  <c r="L591"/>
  <c r="L590"/>
  <c r="L589"/>
  <c r="L588"/>
  <c r="L587"/>
  <c r="L586"/>
  <c r="L585"/>
  <c r="L584"/>
  <c r="L583"/>
  <c r="L582"/>
  <c r="L581"/>
  <c r="L580"/>
  <c r="L579"/>
  <c r="L578"/>
  <c r="B577"/>
  <c r="A577"/>
  <c r="L575"/>
  <c r="L574"/>
  <c r="L573"/>
  <c r="L572"/>
  <c r="L571"/>
  <c r="L570"/>
  <c r="L569"/>
  <c r="L568"/>
  <c r="L567"/>
  <c r="L566"/>
  <c r="L565"/>
  <c r="L564"/>
  <c r="L563"/>
  <c r="L562"/>
  <c r="L561"/>
  <c r="L560"/>
  <c r="B559"/>
  <c r="A559"/>
  <c r="L557"/>
  <c r="L556"/>
  <c r="L555"/>
  <c r="L554"/>
  <c r="L553"/>
  <c r="L552"/>
  <c r="L551"/>
  <c r="L550"/>
  <c r="L549"/>
  <c r="L548"/>
  <c r="L547"/>
  <c r="L546"/>
  <c r="L545"/>
  <c r="L544"/>
  <c r="L543"/>
  <c r="L542"/>
  <c r="B541"/>
  <c r="A541"/>
  <c r="L539"/>
  <c r="L538"/>
  <c r="L537"/>
  <c r="L536"/>
  <c r="L535"/>
  <c r="L534"/>
  <c r="L533"/>
  <c r="L532"/>
  <c r="L531"/>
  <c r="L530"/>
  <c r="L529"/>
  <c r="L528"/>
  <c r="L527"/>
  <c r="L526"/>
  <c r="L525"/>
  <c r="L524"/>
  <c r="B523"/>
  <c r="A523"/>
  <c r="L521"/>
  <c r="L520"/>
  <c r="L519"/>
  <c r="L518"/>
  <c r="L517"/>
  <c r="L516"/>
  <c r="L515"/>
  <c r="L514"/>
  <c r="L513"/>
  <c r="L512"/>
  <c r="L511"/>
  <c r="L510"/>
  <c r="L509"/>
  <c r="L508"/>
  <c r="L507"/>
  <c r="L506"/>
  <c r="B505"/>
  <c r="A505"/>
  <c r="L503"/>
  <c r="L502"/>
  <c r="L501"/>
  <c r="L500"/>
  <c r="L499"/>
  <c r="L498"/>
  <c r="L497"/>
  <c r="L496"/>
  <c r="L495"/>
  <c r="L494"/>
  <c r="L493"/>
  <c r="L492"/>
  <c r="L491"/>
  <c r="L490"/>
  <c r="L489"/>
  <c r="L488"/>
  <c r="B487"/>
  <c r="A487"/>
  <c r="L485"/>
  <c r="L484"/>
  <c r="L483"/>
  <c r="L482"/>
  <c r="L481"/>
  <c r="L480"/>
  <c r="L479"/>
  <c r="L478"/>
  <c r="L477"/>
  <c r="L476"/>
  <c r="L475"/>
  <c r="L474"/>
  <c r="L473"/>
  <c r="L472"/>
  <c r="L471"/>
  <c r="L470"/>
  <c r="B469"/>
  <c r="A469"/>
  <c r="L467"/>
  <c r="L466"/>
  <c r="L465"/>
  <c r="L464"/>
  <c r="L463"/>
  <c r="L462"/>
  <c r="L461"/>
  <c r="L460"/>
  <c r="L459"/>
  <c r="L458"/>
  <c r="L457"/>
  <c r="L456"/>
  <c r="L455"/>
  <c r="L454"/>
  <c r="L453"/>
  <c r="L452"/>
  <c r="B451"/>
  <c r="A451"/>
  <c r="L449"/>
  <c r="L448"/>
  <c r="L447"/>
  <c r="L446"/>
  <c r="L445"/>
  <c r="L444"/>
  <c r="L443"/>
  <c r="L442"/>
  <c r="L441"/>
  <c r="L440"/>
  <c r="L439"/>
  <c r="L438"/>
  <c r="L437"/>
  <c r="L436"/>
  <c r="L435"/>
  <c r="L434"/>
  <c r="B433"/>
  <c r="A433"/>
  <c r="L431"/>
  <c r="L430"/>
  <c r="L429"/>
  <c r="L428"/>
  <c r="L427"/>
  <c r="L426"/>
  <c r="L425"/>
  <c r="L424"/>
  <c r="L423"/>
  <c r="L422"/>
  <c r="L421"/>
  <c r="L420"/>
  <c r="L419"/>
  <c r="L418"/>
  <c r="L417"/>
  <c r="L416"/>
  <c r="B415"/>
  <c r="A415"/>
  <c r="L413"/>
  <c r="L412"/>
  <c r="L411"/>
  <c r="L410"/>
  <c r="L409"/>
  <c r="L408"/>
  <c r="L407"/>
  <c r="L406"/>
  <c r="L405"/>
  <c r="L404"/>
  <c r="L403"/>
  <c r="L402"/>
  <c r="L401"/>
  <c r="L400"/>
  <c r="L399"/>
  <c r="L398"/>
  <c r="B397"/>
  <c r="A397"/>
  <c r="L395"/>
  <c r="L394"/>
  <c r="L393"/>
  <c r="L392"/>
  <c r="L391"/>
  <c r="L390"/>
  <c r="L389"/>
  <c r="L388"/>
  <c r="L387"/>
  <c r="L386"/>
  <c r="L385"/>
  <c r="L384"/>
  <c r="L383"/>
  <c r="L382"/>
  <c r="L381"/>
  <c r="L380"/>
  <c r="B379"/>
  <c r="A379"/>
  <c r="L377"/>
  <c r="L376"/>
  <c r="L375"/>
  <c r="L374"/>
  <c r="L373"/>
  <c r="L372"/>
  <c r="L371"/>
  <c r="L370"/>
  <c r="L369"/>
  <c r="L368"/>
  <c r="L367"/>
  <c r="L366"/>
  <c r="L365"/>
  <c r="L364"/>
  <c r="L363"/>
  <c r="L362"/>
  <c r="B361"/>
  <c r="A361"/>
  <c r="L359"/>
  <c r="L358"/>
  <c r="L357"/>
  <c r="L356"/>
  <c r="L355"/>
  <c r="L354"/>
  <c r="L353"/>
  <c r="L352"/>
  <c r="L351"/>
  <c r="L350"/>
  <c r="L349"/>
  <c r="L348"/>
  <c r="L347"/>
  <c r="L346"/>
  <c r="L345"/>
  <c r="L344"/>
  <c r="B343"/>
  <c r="A343"/>
  <c r="L341"/>
  <c r="L340"/>
  <c r="L339"/>
  <c r="L338"/>
  <c r="L337"/>
  <c r="L336"/>
  <c r="L335"/>
  <c r="L334"/>
  <c r="L333"/>
  <c r="L332"/>
  <c r="L331"/>
  <c r="L330"/>
  <c r="L329"/>
  <c r="L328"/>
  <c r="L327"/>
  <c r="L326"/>
  <c r="B325"/>
  <c r="A325"/>
  <c r="L323"/>
  <c r="L322"/>
  <c r="L321"/>
  <c r="L320"/>
  <c r="L319"/>
  <c r="L318"/>
  <c r="L317"/>
  <c r="L316"/>
  <c r="L315"/>
  <c r="L314"/>
  <c r="L313"/>
  <c r="L312"/>
  <c r="L311"/>
  <c r="L310"/>
  <c r="L309"/>
  <c r="L308"/>
  <c r="B307"/>
  <c r="A307"/>
  <c r="L305"/>
  <c r="L304"/>
  <c r="L303"/>
  <c r="L302"/>
  <c r="L301"/>
  <c r="L300"/>
  <c r="L299"/>
  <c r="L298"/>
  <c r="L297"/>
  <c r="L296"/>
  <c r="L295"/>
  <c r="L294"/>
  <c r="L293"/>
  <c r="L292"/>
  <c r="L291"/>
  <c r="L290"/>
  <c r="B289"/>
  <c r="A289"/>
  <c r="L287"/>
  <c r="L286"/>
  <c r="L285"/>
  <c r="L284"/>
  <c r="L283"/>
  <c r="L282"/>
  <c r="L281"/>
  <c r="L280"/>
  <c r="L279"/>
  <c r="L278"/>
  <c r="L277"/>
  <c r="L276"/>
  <c r="L275"/>
  <c r="L274"/>
  <c r="L273"/>
  <c r="L272"/>
  <c r="B271"/>
  <c r="A271"/>
  <c r="L269"/>
  <c r="L268"/>
  <c r="L267"/>
  <c r="L266"/>
  <c r="L265"/>
  <c r="L264"/>
  <c r="L263"/>
  <c r="L262"/>
  <c r="L261"/>
  <c r="L260"/>
  <c r="L259"/>
  <c r="L258"/>
  <c r="L257"/>
  <c r="L256"/>
  <c r="L255"/>
  <c r="L254"/>
  <c r="B253"/>
  <c r="A253"/>
  <c r="L251"/>
  <c r="L250"/>
  <c r="L249"/>
  <c r="L248"/>
  <c r="L247"/>
  <c r="L246"/>
  <c r="L245"/>
  <c r="L244"/>
  <c r="L243"/>
  <c r="L242"/>
  <c r="L241"/>
  <c r="L240"/>
  <c r="L239"/>
  <c r="L238"/>
  <c r="L237"/>
  <c r="L236"/>
  <c r="B235"/>
  <c r="A235"/>
  <c r="L233"/>
  <c r="L232"/>
  <c r="L231"/>
  <c r="L230"/>
  <c r="L229"/>
  <c r="L228"/>
  <c r="L227"/>
  <c r="L226"/>
  <c r="L225"/>
  <c r="L224"/>
  <c r="L223"/>
  <c r="L222"/>
  <c r="L221"/>
  <c r="L220"/>
  <c r="L219"/>
  <c r="L218"/>
  <c r="B217"/>
  <c r="A217"/>
  <c r="L215"/>
  <c r="L214"/>
  <c r="L213"/>
  <c r="L212"/>
  <c r="L211"/>
  <c r="L210"/>
  <c r="L209"/>
  <c r="L208"/>
  <c r="L207"/>
  <c r="L206"/>
  <c r="L205"/>
  <c r="L204"/>
  <c r="L203"/>
  <c r="L202"/>
  <c r="L201"/>
  <c r="L200"/>
  <c r="B199"/>
  <c r="A199"/>
  <c r="L197"/>
  <c r="L196"/>
  <c r="L195"/>
  <c r="L194"/>
  <c r="L193"/>
  <c r="L192"/>
  <c r="L191"/>
  <c r="L190"/>
  <c r="L189"/>
  <c r="L188"/>
  <c r="L187"/>
  <c r="L186"/>
  <c r="L185"/>
  <c r="L184"/>
  <c r="L183"/>
  <c r="L182"/>
  <c r="B181"/>
  <c r="A181"/>
  <c r="L179"/>
  <c r="L178"/>
  <c r="L177"/>
  <c r="L176"/>
  <c r="L175"/>
  <c r="L174"/>
  <c r="L173"/>
  <c r="L172"/>
  <c r="L171"/>
  <c r="L170"/>
  <c r="L169"/>
  <c r="L168"/>
  <c r="L167"/>
  <c r="L166"/>
  <c r="L165"/>
  <c r="L164"/>
  <c r="B163"/>
  <c r="A163"/>
  <c r="L161"/>
  <c r="L160"/>
  <c r="L159"/>
  <c r="L158"/>
  <c r="L157"/>
  <c r="L156"/>
  <c r="L155"/>
  <c r="L154"/>
  <c r="L153"/>
  <c r="L152"/>
  <c r="L151"/>
  <c r="L150"/>
  <c r="L149"/>
  <c r="L148"/>
  <c r="L147"/>
  <c r="L146"/>
  <c r="B145"/>
  <c r="A145"/>
  <c r="L143"/>
  <c r="L142"/>
  <c r="L141"/>
  <c r="L140"/>
  <c r="L139"/>
  <c r="L138"/>
  <c r="L137"/>
  <c r="L136"/>
  <c r="L135"/>
  <c r="L134"/>
  <c r="L133"/>
  <c r="L132"/>
  <c r="L131"/>
  <c r="L130"/>
  <c r="L129"/>
  <c r="L128"/>
  <c r="B127"/>
  <c r="A127"/>
  <c r="L125"/>
  <c r="L124"/>
  <c r="L123"/>
  <c r="L122"/>
  <c r="L121"/>
  <c r="L120"/>
  <c r="L119"/>
  <c r="L118"/>
  <c r="L117"/>
  <c r="L116"/>
  <c r="L115"/>
  <c r="L114"/>
  <c r="L113"/>
  <c r="L112"/>
  <c r="L111"/>
  <c r="L110"/>
  <c r="B109"/>
  <c r="A109"/>
  <c r="L107"/>
  <c r="L106"/>
  <c r="L105"/>
  <c r="L104"/>
  <c r="L103"/>
  <c r="L102"/>
  <c r="L101"/>
  <c r="L100"/>
  <c r="L99"/>
  <c r="L98"/>
  <c r="L97"/>
  <c r="L96"/>
  <c r="L95"/>
  <c r="L94"/>
  <c r="L93"/>
  <c r="L92"/>
  <c r="B91"/>
  <c r="A91"/>
  <c r="L89"/>
  <c r="L88"/>
  <c r="L87"/>
  <c r="L86"/>
  <c r="L85"/>
  <c r="L84"/>
  <c r="L83"/>
  <c r="L82"/>
  <c r="L81"/>
  <c r="L80"/>
  <c r="L79"/>
  <c r="L78"/>
  <c r="L77"/>
  <c r="L76"/>
  <c r="L75"/>
  <c r="L74"/>
  <c r="B73"/>
  <c r="A73"/>
  <c r="L71"/>
  <c r="L70"/>
  <c r="L69"/>
  <c r="L68"/>
  <c r="L67"/>
  <c r="L66"/>
  <c r="L65"/>
  <c r="L64"/>
  <c r="L63"/>
  <c r="L62"/>
  <c r="L61"/>
  <c r="L60"/>
  <c r="L59"/>
  <c r="L58"/>
  <c r="L57"/>
  <c r="L56"/>
  <c r="B55"/>
  <c r="A55"/>
  <c r="L53"/>
  <c r="L52"/>
  <c r="L51"/>
  <c r="L50"/>
  <c r="L49"/>
  <c r="L48"/>
  <c r="L47"/>
  <c r="L46"/>
  <c r="L45"/>
  <c r="L44"/>
  <c r="L43"/>
  <c r="L42"/>
  <c r="L41"/>
  <c r="L40"/>
  <c r="L39"/>
  <c r="L38"/>
  <c r="B37"/>
  <c r="A37"/>
  <c r="L35"/>
  <c r="L34"/>
  <c r="L33"/>
  <c r="L32"/>
  <c r="L31"/>
  <c r="L30"/>
  <c r="L29"/>
  <c r="L28"/>
  <c r="L27"/>
  <c r="L26"/>
  <c r="L25"/>
  <c r="L24"/>
  <c r="L23"/>
  <c r="L22"/>
  <c r="L21"/>
  <c r="L20"/>
  <c r="B19"/>
  <c r="A19"/>
  <c r="A1"/>
  <c r="E726" l="1"/>
  <c r="E690"/>
  <c r="E672"/>
  <c r="E654"/>
  <c r="E636"/>
  <c r="E618"/>
  <c r="E582"/>
  <c r="E564"/>
  <c r="E546"/>
  <c r="D526"/>
  <c r="C526"/>
  <c r="E510"/>
  <c r="E474"/>
  <c r="E456"/>
  <c r="E438"/>
  <c r="D418"/>
  <c r="C418"/>
  <c r="E420"/>
  <c r="E418"/>
  <c r="E402"/>
  <c r="E384"/>
  <c r="E366"/>
  <c r="E348"/>
  <c r="D328"/>
  <c r="C328"/>
  <c r="E330"/>
  <c r="E312"/>
  <c r="E294"/>
  <c r="E276"/>
  <c r="E258"/>
  <c r="E240"/>
  <c r="E222"/>
  <c r="E204"/>
  <c r="E186"/>
  <c r="E168"/>
  <c r="E150"/>
  <c r="E132"/>
  <c r="E114"/>
  <c r="E96"/>
  <c r="D76"/>
  <c r="C76"/>
  <c r="E78"/>
  <c r="E60"/>
  <c r="E42"/>
  <c r="E318" i="6"/>
  <c r="C309"/>
  <c r="E320"/>
  <c r="E14"/>
  <c r="B3"/>
  <c r="E12"/>
  <c r="B39"/>
  <c r="B75"/>
  <c r="B111"/>
  <c r="B147"/>
  <c r="B183"/>
  <c r="B219"/>
  <c r="B255"/>
  <c r="B291"/>
  <c r="E338"/>
  <c r="C327"/>
  <c r="E336"/>
  <c r="L707"/>
  <c r="L671"/>
  <c r="L635"/>
  <c r="L599"/>
  <c r="L563"/>
  <c r="L527"/>
  <c r="L491"/>
  <c r="L455"/>
  <c r="L419"/>
  <c r="L383"/>
  <c r="L725"/>
  <c r="L689"/>
  <c r="L653"/>
  <c r="L617"/>
  <c r="L581"/>
  <c r="L545"/>
  <c r="L509"/>
  <c r="L473"/>
  <c r="L437"/>
  <c r="L401"/>
  <c r="L365"/>
  <c r="L709"/>
  <c r="L673"/>
  <c r="L637"/>
  <c r="L601"/>
  <c r="L565"/>
  <c r="L529"/>
  <c r="L493"/>
  <c r="L457"/>
  <c r="L421"/>
  <c r="L385"/>
  <c r="L727"/>
  <c r="L691"/>
  <c r="L655"/>
  <c r="L619"/>
  <c r="L583"/>
  <c r="L547"/>
  <c r="L511"/>
  <c r="L475"/>
  <c r="L439"/>
  <c r="L403"/>
  <c r="L367"/>
  <c r="L715"/>
  <c r="L679"/>
  <c r="L643"/>
  <c r="L607"/>
  <c r="L571"/>
  <c r="L535"/>
  <c r="L499"/>
  <c r="L463"/>
  <c r="L427"/>
  <c r="L391"/>
  <c r="L355"/>
  <c r="L733"/>
  <c r="L697"/>
  <c r="L661"/>
  <c r="L625"/>
  <c r="L589"/>
  <c r="L553"/>
  <c r="L517"/>
  <c r="L481"/>
  <c r="L445"/>
  <c r="L409"/>
  <c r="L373"/>
  <c r="L717"/>
  <c r="L681"/>
  <c r="L645"/>
  <c r="L609"/>
  <c r="L573"/>
  <c r="L537"/>
  <c r="L501"/>
  <c r="L465"/>
  <c r="L429"/>
  <c r="L393"/>
  <c r="L357"/>
  <c r="L735"/>
  <c r="L699"/>
  <c r="L663"/>
  <c r="L627"/>
  <c r="L591"/>
  <c r="L555"/>
  <c r="L519"/>
  <c r="L483"/>
  <c r="L447"/>
  <c r="L411"/>
  <c r="L375"/>
  <c r="L719"/>
  <c r="L683"/>
  <c r="L647"/>
  <c r="L611"/>
  <c r="L575"/>
  <c r="L539"/>
  <c r="L503"/>
  <c r="L467"/>
  <c r="L431"/>
  <c r="L395"/>
  <c r="L359"/>
  <c r="L737"/>
  <c r="L701"/>
  <c r="L665"/>
  <c r="L629"/>
  <c r="L593"/>
  <c r="L557"/>
  <c r="L521"/>
  <c r="L485"/>
  <c r="L449"/>
  <c r="L413"/>
  <c r="L377"/>
  <c r="F34"/>
  <c r="B36"/>
  <c r="D54"/>
  <c r="D39" s="1"/>
  <c r="F70"/>
  <c r="B72"/>
  <c r="D90"/>
  <c r="D75" s="1"/>
  <c r="F106"/>
  <c r="B108"/>
  <c r="D126"/>
  <c r="D111" s="1"/>
  <c r="F142"/>
  <c r="B144"/>
  <c r="D162"/>
  <c r="D147" s="1"/>
  <c r="F178"/>
  <c r="B180"/>
  <c r="D198"/>
  <c r="D183" s="1"/>
  <c r="F214"/>
  <c r="B216"/>
  <c r="D234"/>
  <c r="D219" s="1"/>
  <c r="F250"/>
  <c r="B252"/>
  <c r="D270"/>
  <c r="D255" s="1"/>
  <c r="F286"/>
  <c r="B288"/>
  <c r="D306"/>
  <c r="D291" s="1"/>
  <c r="L310"/>
  <c r="L327"/>
  <c r="L329"/>
  <c r="L337"/>
  <c r="L341"/>
  <c r="L351"/>
  <c r="L708"/>
  <c r="L672"/>
  <c r="L636"/>
  <c r="L600"/>
  <c r="L564"/>
  <c r="L528"/>
  <c r="L492"/>
  <c r="L456"/>
  <c r="L420"/>
  <c r="L384"/>
  <c r="L348"/>
  <c r="L312"/>
  <c r="L726"/>
  <c r="L690"/>
  <c r="L654"/>
  <c r="L618"/>
  <c r="L582"/>
  <c r="L546"/>
  <c r="L510"/>
  <c r="L474"/>
  <c r="L438"/>
  <c r="L402"/>
  <c r="L366"/>
  <c r="L330"/>
  <c r="L712"/>
  <c r="L676"/>
  <c r="L640"/>
  <c r="L604"/>
  <c r="L568"/>
  <c r="L532"/>
  <c r="L496"/>
  <c r="L460"/>
  <c r="L424"/>
  <c r="L388"/>
  <c r="L352"/>
  <c r="L316"/>
  <c r="L730"/>
  <c r="L694"/>
  <c r="L658"/>
  <c r="L622"/>
  <c r="L586"/>
  <c r="L550"/>
  <c r="L514"/>
  <c r="L478"/>
  <c r="L442"/>
  <c r="L406"/>
  <c r="L370"/>
  <c r="L334"/>
  <c r="L716"/>
  <c r="L680"/>
  <c r="L644"/>
  <c r="L608"/>
  <c r="L572"/>
  <c r="L536"/>
  <c r="L500"/>
  <c r="L464"/>
  <c r="L428"/>
  <c r="L392"/>
  <c r="L356"/>
  <c r="L320"/>
  <c r="L734"/>
  <c r="L698"/>
  <c r="L662"/>
  <c r="L626"/>
  <c r="L590"/>
  <c r="L554"/>
  <c r="L518"/>
  <c r="L482"/>
  <c r="L446"/>
  <c r="L410"/>
  <c r="L374"/>
  <c r="L338"/>
  <c r="E751"/>
  <c r="E749"/>
  <c r="E743"/>
  <c r="F756"/>
  <c r="D743"/>
  <c r="L21"/>
  <c r="L23"/>
  <c r="L25"/>
  <c r="L31"/>
  <c r="L33"/>
  <c r="L35"/>
  <c r="L38"/>
  <c r="L45"/>
  <c r="L47"/>
  <c r="L52"/>
  <c r="L57"/>
  <c r="L59"/>
  <c r="L61"/>
  <c r="L67"/>
  <c r="L69"/>
  <c r="L71"/>
  <c r="L74"/>
  <c r="L81"/>
  <c r="L83"/>
  <c r="L88"/>
  <c r="L93"/>
  <c r="L95"/>
  <c r="L97"/>
  <c r="L103"/>
  <c r="L105"/>
  <c r="L107"/>
  <c r="L110"/>
  <c r="L117"/>
  <c r="L119"/>
  <c r="L124"/>
  <c r="L129"/>
  <c r="L131"/>
  <c r="L133"/>
  <c r="L139"/>
  <c r="L141"/>
  <c r="L143"/>
  <c r="L146"/>
  <c r="L153"/>
  <c r="L155"/>
  <c r="L160"/>
  <c r="L165"/>
  <c r="L167"/>
  <c r="L169"/>
  <c r="L175"/>
  <c r="L177"/>
  <c r="L179"/>
  <c r="L182"/>
  <c r="L189"/>
  <c r="L191"/>
  <c r="L196"/>
  <c r="L201"/>
  <c r="L203"/>
  <c r="L205"/>
  <c r="L211"/>
  <c r="L213"/>
  <c r="L215"/>
  <c r="L218"/>
  <c r="L225"/>
  <c r="L227"/>
  <c r="L232"/>
  <c r="L237"/>
  <c r="L239"/>
  <c r="L241"/>
  <c r="L247"/>
  <c r="L249"/>
  <c r="L251"/>
  <c r="L254"/>
  <c r="L261"/>
  <c r="L263"/>
  <c r="L268"/>
  <c r="L273"/>
  <c r="L275"/>
  <c r="L277"/>
  <c r="L283"/>
  <c r="L285"/>
  <c r="L287"/>
  <c r="L297"/>
  <c r="L304"/>
  <c r="L311"/>
  <c r="B317"/>
  <c r="L319"/>
  <c r="F323"/>
  <c r="L323"/>
  <c r="L349"/>
  <c r="L705"/>
  <c r="L669"/>
  <c r="L633"/>
  <c r="L597"/>
  <c r="L561"/>
  <c r="L525"/>
  <c r="L489"/>
  <c r="L453"/>
  <c r="L417"/>
  <c r="L381"/>
  <c r="L723"/>
  <c r="L687"/>
  <c r="L651"/>
  <c r="L615"/>
  <c r="L579"/>
  <c r="L543"/>
  <c r="L507"/>
  <c r="L471"/>
  <c r="L435"/>
  <c r="L399"/>
  <c r="L363"/>
  <c r="L722"/>
  <c r="L686"/>
  <c r="L650"/>
  <c r="L614"/>
  <c r="L578"/>
  <c r="L542"/>
  <c r="L506"/>
  <c r="L470"/>
  <c r="L434"/>
  <c r="L398"/>
  <c r="L362"/>
  <c r="L704"/>
  <c r="L668"/>
  <c r="L632"/>
  <c r="L596"/>
  <c r="L560"/>
  <c r="L524"/>
  <c r="L488"/>
  <c r="L452"/>
  <c r="L416"/>
  <c r="L380"/>
  <c r="L729"/>
  <c r="L693"/>
  <c r="L657"/>
  <c r="L621"/>
  <c r="L585"/>
  <c r="L549"/>
  <c r="L513"/>
  <c r="L477"/>
  <c r="L441"/>
  <c r="L405"/>
  <c r="L369"/>
  <c r="L711"/>
  <c r="L675"/>
  <c r="L639"/>
  <c r="L603"/>
  <c r="L567"/>
  <c r="L531"/>
  <c r="L495"/>
  <c r="L459"/>
  <c r="L423"/>
  <c r="L387"/>
  <c r="L731"/>
  <c r="L695"/>
  <c r="L659"/>
  <c r="L623"/>
  <c r="L587"/>
  <c r="L551"/>
  <c r="L515"/>
  <c r="L479"/>
  <c r="L443"/>
  <c r="L407"/>
  <c r="L371"/>
  <c r="L713"/>
  <c r="L677"/>
  <c r="L641"/>
  <c r="L605"/>
  <c r="L569"/>
  <c r="L533"/>
  <c r="L497"/>
  <c r="L461"/>
  <c r="L425"/>
  <c r="L389"/>
  <c r="L736"/>
  <c r="L700"/>
  <c r="L664"/>
  <c r="L628"/>
  <c r="L592"/>
  <c r="L556"/>
  <c r="L520"/>
  <c r="L484"/>
  <c r="L448"/>
  <c r="L412"/>
  <c r="L376"/>
  <c r="L718"/>
  <c r="L682"/>
  <c r="L646"/>
  <c r="L610"/>
  <c r="L574"/>
  <c r="L538"/>
  <c r="L502"/>
  <c r="L466"/>
  <c r="L430"/>
  <c r="L394"/>
  <c r="L358"/>
  <c r="L24"/>
  <c r="L28"/>
  <c r="L32"/>
  <c r="L40"/>
  <c r="L44"/>
  <c r="L48"/>
  <c r="F52"/>
  <c r="L60"/>
  <c r="L64"/>
  <c r="L68"/>
  <c r="L76"/>
  <c r="L80"/>
  <c r="L84"/>
  <c r="F88"/>
  <c r="L96"/>
  <c r="L100"/>
  <c r="L104"/>
  <c r="L112"/>
  <c r="L116"/>
  <c r="L120"/>
  <c r="F124"/>
  <c r="L132"/>
  <c r="L136"/>
  <c r="L140"/>
  <c r="L148"/>
  <c r="L152"/>
  <c r="L156"/>
  <c r="F160"/>
  <c r="L168"/>
  <c r="L172"/>
  <c r="L176"/>
  <c r="L184"/>
  <c r="L188"/>
  <c r="L192"/>
  <c r="F196"/>
  <c r="L204"/>
  <c r="L208"/>
  <c r="L212"/>
  <c r="L220"/>
  <c r="L224"/>
  <c r="L228"/>
  <c r="F232"/>
  <c r="L240"/>
  <c r="L244"/>
  <c r="L248"/>
  <c r="L256"/>
  <c r="L260"/>
  <c r="L264"/>
  <c r="F268"/>
  <c r="L276"/>
  <c r="L280"/>
  <c r="L284"/>
  <c r="F304"/>
  <c r="L315"/>
  <c r="L322"/>
  <c r="L331"/>
  <c r="L339"/>
  <c r="L353"/>
  <c r="L724"/>
  <c r="L688"/>
  <c r="L652"/>
  <c r="L616"/>
  <c r="L580"/>
  <c r="L544"/>
  <c r="L508"/>
  <c r="L472"/>
  <c r="L436"/>
  <c r="L400"/>
  <c r="L364"/>
  <c r="L328"/>
  <c r="L706"/>
  <c r="L670"/>
  <c r="L634"/>
  <c r="L598"/>
  <c r="L562"/>
  <c r="L526"/>
  <c r="L490"/>
  <c r="L454"/>
  <c r="L418"/>
  <c r="L382"/>
  <c r="L346"/>
  <c r="L728"/>
  <c r="L692"/>
  <c r="L656"/>
  <c r="L620"/>
  <c r="L584"/>
  <c r="L548"/>
  <c r="L512"/>
  <c r="L476"/>
  <c r="L440"/>
  <c r="L404"/>
  <c r="L368"/>
  <c r="L332"/>
  <c r="L710"/>
  <c r="L674"/>
  <c r="L638"/>
  <c r="L602"/>
  <c r="L566"/>
  <c r="L530"/>
  <c r="L494"/>
  <c r="L458"/>
  <c r="L422"/>
  <c r="L386"/>
  <c r="L350"/>
  <c r="L314"/>
  <c r="L732"/>
  <c r="L696"/>
  <c r="L660"/>
  <c r="L624"/>
  <c r="L588"/>
  <c r="L552"/>
  <c r="L516"/>
  <c r="L480"/>
  <c r="L444"/>
  <c r="L408"/>
  <c r="L372"/>
  <c r="L336"/>
  <c r="L714"/>
  <c r="L678"/>
  <c r="L642"/>
  <c r="L606"/>
  <c r="L570"/>
  <c r="L534"/>
  <c r="L498"/>
  <c r="L462"/>
  <c r="L426"/>
  <c r="L390"/>
  <c r="L354"/>
  <c r="L318"/>
  <c r="B345"/>
  <c r="E354"/>
  <c r="E356" s="1"/>
  <c r="B363"/>
  <c r="E372"/>
  <c r="E374" s="1"/>
  <c r="B381"/>
  <c r="E390"/>
  <c r="E392" s="1"/>
  <c r="E410"/>
  <c r="B399"/>
  <c r="E408"/>
  <c r="B417"/>
  <c r="E426"/>
  <c r="E428"/>
  <c r="B435"/>
  <c r="E444"/>
  <c r="E446" s="1"/>
  <c r="B453"/>
  <c r="E462"/>
  <c r="E464" s="1"/>
  <c r="E482"/>
  <c r="B471"/>
  <c r="E480"/>
  <c r="B489"/>
  <c r="E498"/>
  <c r="E500" s="1"/>
  <c r="B507"/>
  <c r="E516"/>
  <c r="E518" s="1"/>
  <c r="B525"/>
  <c r="E534"/>
  <c r="E536" s="1"/>
  <c r="E554"/>
  <c r="B543"/>
  <c r="E552"/>
  <c r="B561"/>
  <c r="E570"/>
  <c r="E572" s="1"/>
  <c r="B579"/>
  <c r="E588"/>
  <c r="E590" s="1"/>
  <c r="B597"/>
  <c r="E606"/>
  <c r="E608" s="1"/>
  <c r="E626"/>
  <c r="B615"/>
  <c r="E624"/>
  <c r="B633"/>
  <c r="E642"/>
  <c r="E644" s="1"/>
  <c r="B651"/>
  <c r="E660"/>
  <c r="E662" s="1"/>
  <c r="B669"/>
  <c r="E678"/>
  <c r="E680" s="1"/>
  <c r="E698"/>
  <c r="B687"/>
  <c r="E696"/>
  <c r="B705"/>
  <c r="E714"/>
  <c r="E716" s="1"/>
  <c r="B723"/>
  <c r="E732"/>
  <c r="E734" s="1"/>
  <c r="F16"/>
  <c r="L39"/>
  <c r="L41"/>
  <c r="L43"/>
  <c r="L49"/>
  <c r="L51"/>
  <c r="L53"/>
  <c r="L56"/>
  <c r="L63"/>
  <c r="L65"/>
  <c r="L70"/>
  <c r="L75"/>
  <c r="L77"/>
  <c r="L79"/>
  <c r="L85"/>
  <c r="L87"/>
  <c r="L89"/>
  <c r="L92"/>
  <c r="L99"/>
  <c r="L101"/>
  <c r="L106"/>
  <c r="L111"/>
  <c r="L113"/>
  <c r="L115"/>
  <c r="L121"/>
  <c r="L123"/>
  <c r="L125"/>
  <c r="L128"/>
  <c r="L135"/>
  <c r="L137"/>
  <c r="L142"/>
  <c r="L147"/>
  <c r="L149"/>
  <c r="L151"/>
  <c r="L157"/>
  <c r="L159"/>
  <c r="L161"/>
  <c r="L164"/>
  <c r="L171"/>
  <c r="L173"/>
  <c r="L178"/>
  <c r="L183"/>
  <c r="L185"/>
  <c r="L187"/>
  <c r="L193"/>
  <c r="L195"/>
  <c r="L197"/>
  <c r="L200"/>
  <c r="L207"/>
  <c r="L209"/>
  <c r="L214"/>
  <c r="L219"/>
  <c r="L221"/>
  <c r="L223"/>
  <c r="L229"/>
  <c r="L231"/>
  <c r="L233"/>
  <c r="L236"/>
  <c r="L243"/>
  <c r="L245"/>
  <c r="L250"/>
  <c r="L255"/>
  <c r="L257"/>
  <c r="L259"/>
  <c r="L265"/>
  <c r="L267"/>
  <c r="L269"/>
  <c r="L272"/>
  <c r="L279"/>
  <c r="L281"/>
  <c r="L286"/>
  <c r="L291"/>
  <c r="L293"/>
  <c r="L295"/>
  <c r="L301"/>
  <c r="L303"/>
  <c r="L305"/>
  <c r="L308"/>
  <c r="L313"/>
  <c r="L321"/>
  <c r="L335"/>
  <c r="L344"/>
  <c r="L345"/>
  <c r="L347"/>
  <c r="B749"/>
  <c r="F322"/>
  <c r="F358"/>
  <c r="F394"/>
  <c r="F430"/>
  <c r="F466"/>
  <c r="F502"/>
  <c r="F538"/>
  <c r="F574"/>
  <c r="F610"/>
  <c r="F646"/>
  <c r="F682"/>
  <c r="F718"/>
  <c r="B756"/>
  <c r="F340"/>
  <c r="F376"/>
  <c r="F412"/>
  <c r="F448"/>
  <c r="F484"/>
  <c r="F520"/>
  <c r="F556"/>
  <c r="F592"/>
  <c r="F628"/>
  <c r="F664"/>
  <c r="F700"/>
  <c r="F736"/>
  <c r="B31" i="5"/>
  <c r="B32"/>
  <c r="B13"/>
  <c r="B14"/>
  <c r="B756"/>
  <c r="B738"/>
  <c r="B720"/>
  <c r="B702"/>
  <c r="B684"/>
  <c r="B666"/>
  <c r="B648"/>
  <c r="B630"/>
  <c r="B612"/>
  <c r="B594"/>
  <c r="B576"/>
  <c r="B558"/>
  <c r="B540"/>
  <c r="B504"/>
  <c r="B486"/>
  <c r="B468"/>
  <c r="B450"/>
  <c r="B432"/>
  <c r="B414"/>
  <c r="B396"/>
  <c r="B378"/>
  <c r="B360"/>
  <c r="B342"/>
  <c r="B324"/>
  <c r="B306"/>
  <c r="B288"/>
  <c r="B270"/>
  <c r="B252"/>
  <c r="B234"/>
  <c r="B216"/>
  <c r="B180"/>
  <c r="B162"/>
  <c r="B144"/>
  <c r="B126"/>
  <c r="B108"/>
  <c r="B90"/>
  <c r="B72"/>
  <c r="B54"/>
  <c r="B36"/>
  <c r="F17"/>
  <c r="C18"/>
  <c r="F16"/>
  <c r="B18"/>
  <c r="F54" i="2"/>
  <c r="J39" s="1"/>
  <c r="C17"/>
  <c r="C16"/>
  <c r="D4"/>
  <c r="C5"/>
  <c r="B6"/>
  <c r="F6"/>
  <c r="E7"/>
  <c r="D8"/>
  <c r="C9"/>
  <c r="B10"/>
  <c r="F10"/>
  <c r="E11"/>
  <c r="D12"/>
  <c r="C13"/>
  <c r="B14"/>
  <c r="F14"/>
  <c r="F3"/>
  <c r="D17"/>
  <c r="D16"/>
  <c r="C4"/>
  <c r="B5"/>
  <c r="F5"/>
  <c r="E6"/>
  <c r="D7"/>
  <c r="C8"/>
  <c r="B9"/>
  <c r="F9"/>
  <c r="E10"/>
  <c r="D11"/>
  <c r="C12"/>
  <c r="B13"/>
  <c r="F13"/>
  <c r="E14"/>
  <c r="E3"/>
  <c r="E17"/>
  <c r="E16"/>
  <c r="B4"/>
  <c r="F4"/>
  <c r="E5"/>
  <c r="D6"/>
  <c r="C7"/>
  <c r="B8"/>
  <c r="F8"/>
  <c r="E9"/>
  <c r="D10"/>
  <c r="C11"/>
  <c r="B12"/>
  <c r="F12"/>
  <c r="E13"/>
  <c r="D14"/>
  <c r="D3"/>
  <c r="B17"/>
  <c r="F17" s="1"/>
  <c r="B16"/>
  <c r="E4"/>
  <c r="D5"/>
  <c r="C6"/>
  <c r="B7"/>
  <c r="F7"/>
  <c r="E8"/>
  <c r="D9"/>
  <c r="C10"/>
  <c r="B11"/>
  <c r="F11"/>
  <c r="E12"/>
  <c r="D13"/>
  <c r="C14"/>
  <c r="C3"/>
  <c r="B3"/>
  <c r="C18"/>
  <c r="F36"/>
  <c r="F486" i="6" l="1"/>
  <c r="E479"/>
  <c r="B480" s="1"/>
  <c r="D473"/>
  <c r="E481"/>
  <c r="E473"/>
  <c r="E355"/>
  <c r="E347"/>
  <c r="F360"/>
  <c r="E353"/>
  <c r="B354" s="1"/>
  <c r="D347"/>
  <c r="F522"/>
  <c r="E515"/>
  <c r="B516" s="1"/>
  <c r="D509"/>
  <c r="E509"/>
  <c r="F162"/>
  <c r="E155"/>
  <c r="D149"/>
  <c r="E157"/>
  <c r="E149"/>
  <c r="B273"/>
  <c r="E282"/>
  <c r="E284" s="1"/>
  <c r="D239"/>
  <c r="E239"/>
  <c r="F252"/>
  <c r="E245"/>
  <c r="E247" s="1"/>
  <c r="B129"/>
  <c r="E138"/>
  <c r="E140" s="1"/>
  <c r="D95"/>
  <c r="E95"/>
  <c r="F108"/>
  <c r="E101"/>
  <c r="E103" s="1"/>
  <c r="E300"/>
  <c r="E156"/>
  <c r="F342"/>
  <c r="E335"/>
  <c r="B336" s="1"/>
  <c r="E337"/>
  <c r="E329"/>
  <c r="D329"/>
  <c r="E499"/>
  <c r="E491"/>
  <c r="F504"/>
  <c r="E497"/>
  <c r="B498" s="1"/>
  <c r="D491"/>
  <c r="F378"/>
  <c r="E371"/>
  <c r="B372" s="1"/>
  <c r="D365"/>
  <c r="E373"/>
  <c r="E365"/>
  <c r="F702"/>
  <c r="E695"/>
  <c r="B696" s="1"/>
  <c r="D689"/>
  <c r="E697"/>
  <c r="E689"/>
  <c r="F558"/>
  <c r="E551"/>
  <c r="B552" s="1"/>
  <c r="D545"/>
  <c r="E545"/>
  <c r="F414"/>
  <c r="E407"/>
  <c r="B408" s="1"/>
  <c r="D401"/>
  <c r="E401"/>
  <c r="E707"/>
  <c r="F720"/>
  <c r="E713"/>
  <c r="B714" s="1"/>
  <c r="D707"/>
  <c r="E563"/>
  <c r="F576"/>
  <c r="E569"/>
  <c r="B570" s="1"/>
  <c r="D563"/>
  <c r="E419"/>
  <c r="F432"/>
  <c r="E425"/>
  <c r="B426" s="1"/>
  <c r="D419"/>
  <c r="F738"/>
  <c r="E731"/>
  <c r="B732" s="1"/>
  <c r="D725"/>
  <c r="E725"/>
  <c r="F594"/>
  <c r="E587"/>
  <c r="B588" s="1"/>
  <c r="D581"/>
  <c r="E589"/>
  <c r="E581"/>
  <c r="F450"/>
  <c r="E443"/>
  <c r="B444" s="1"/>
  <c r="D437"/>
  <c r="E445"/>
  <c r="E437"/>
  <c r="E750"/>
  <c r="E752" s="1"/>
  <c r="B741"/>
  <c r="E599"/>
  <c r="F612"/>
  <c r="E605"/>
  <c r="B606" s="1"/>
  <c r="D599"/>
  <c r="E455"/>
  <c r="F468"/>
  <c r="E461"/>
  <c r="B462" s="1"/>
  <c r="D455"/>
  <c r="E319"/>
  <c r="F324"/>
  <c r="E317"/>
  <c r="D311"/>
  <c r="E311"/>
  <c r="F306"/>
  <c r="E299"/>
  <c r="B300" s="1"/>
  <c r="D293"/>
  <c r="E301"/>
  <c r="E293"/>
  <c r="F270"/>
  <c r="E263"/>
  <c r="D257"/>
  <c r="E265"/>
  <c r="E257"/>
  <c r="F126"/>
  <c r="E119"/>
  <c r="B120" s="1"/>
  <c r="D113"/>
  <c r="E113"/>
  <c r="E248"/>
  <c r="B237"/>
  <c r="E246"/>
  <c r="D203"/>
  <c r="E211"/>
  <c r="E203"/>
  <c r="F216"/>
  <c r="E209"/>
  <c r="E104"/>
  <c r="B93"/>
  <c r="E102"/>
  <c r="D59"/>
  <c r="E67"/>
  <c r="E59"/>
  <c r="F72"/>
  <c r="E65"/>
  <c r="E302"/>
  <c r="E264"/>
  <c r="E158"/>
  <c r="E120"/>
  <c r="F630"/>
  <c r="E623"/>
  <c r="B624" s="1"/>
  <c r="D617"/>
  <c r="E617"/>
  <c r="E635"/>
  <c r="F648"/>
  <c r="E641"/>
  <c r="B642" s="1"/>
  <c r="D635"/>
  <c r="F234"/>
  <c r="E227"/>
  <c r="D221"/>
  <c r="E229"/>
  <c r="E221"/>
  <c r="F90"/>
  <c r="E83"/>
  <c r="B84" s="1"/>
  <c r="D77"/>
  <c r="E77"/>
  <c r="B201"/>
  <c r="E210"/>
  <c r="E212" s="1"/>
  <c r="D167"/>
  <c r="E167"/>
  <c r="F180"/>
  <c r="E173"/>
  <c r="E175" s="1"/>
  <c r="B57"/>
  <c r="E66"/>
  <c r="E68" s="1"/>
  <c r="D23"/>
  <c r="E23"/>
  <c r="F36"/>
  <c r="E29"/>
  <c r="E31" s="1"/>
  <c r="B318"/>
  <c r="E266"/>
  <c r="E228"/>
  <c r="E122"/>
  <c r="E84"/>
  <c r="F666"/>
  <c r="E659"/>
  <c r="B660" s="1"/>
  <c r="D653"/>
  <c r="E653"/>
  <c r="E679"/>
  <c r="E671"/>
  <c r="F684"/>
  <c r="E677"/>
  <c r="B678" s="1"/>
  <c r="D671"/>
  <c r="E527"/>
  <c r="F540"/>
  <c r="E533"/>
  <c r="B534" s="1"/>
  <c r="D527"/>
  <c r="E383"/>
  <c r="F396"/>
  <c r="E389"/>
  <c r="B390" s="1"/>
  <c r="D383"/>
  <c r="F18"/>
  <c r="E11"/>
  <c r="B12" s="1"/>
  <c r="D5"/>
  <c r="E5"/>
  <c r="F198"/>
  <c r="E191"/>
  <c r="B192" s="1"/>
  <c r="D185"/>
  <c r="E185"/>
  <c r="F54"/>
  <c r="E47"/>
  <c r="D41"/>
  <c r="E49"/>
  <c r="E41"/>
  <c r="D275"/>
  <c r="E275"/>
  <c r="F288"/>
  <c r="E281"/>
  <c r="B282" s="1"/>
  <c r="B165"/>
  <c r="E174"/>
  <c r="E176" s="1"/>
  <c r="D131"/>
  <c r="E131"/>
  <c r="F144"/>
  <c r="E137"/>
  <c r="B138" s="1"/>
  <c r="B21"/>
  <c r="E30"/>
  <c r="E32" s="1"/>
  <c r="E230"/>
  <c r="E192"/>
  <c r="E194" s="1"/>
  <c r="E86"/>
  <c r="E48"/>
  <c r="E50" s="1"/>
  <c r="D24" i="5"/>
  <c r="E24"/>
  <c r="B22"/>
  <c r="C22"/>
  <c r="D22"/>
  <c r="E22"/>
  <c r="D6"/>
  <c r="E6"/>
  <c r="B4"/>
  <c r="C4"/>
  <c r="D4"/>
  <c r="E4"/>
  <c r="D742"/>
  <c r="E742"/>
  <c r="B742"/>
  <c r="C742"/>
  <c r="F18"/>
  <c r="D18" i="2"/>
  <c r="B18"/>
  <c r="F16"/>
  <c r="F18" s="1"/>
  <c r="J3" s="1"/>
  <c r="E18"/>
  <c r="B247" i="6" l="1"/>
  <c r="B248"/>
  <c r="B175"/>
  <c r="B176"/>
  <c r="B103"/>
  <c r="B104"/>
  <c r="B48"/>
  <c r="E13"/>
  <c r="E391"/>
  <c r="E661"/>
  <c r="E85"/>
  <c r="E121"/>
  <c r="E607"/>
  <c r="E571"/>
  <c r="E553"/>
  <c r="B750"/>
  <c r="B156"/>
  <c r="B356"/>
  <c r="B355"/>
  <c r="E139"/>
  <c r="E283"/>
  <c r="E193"/>
  <c r="B228"/>
  <c r="E625"/>
  <c r="B66"/>
  <c r="B210"/>
  <c r="B264"/>
  <c r="E463"/>
  <c r="E733"/>
  <c r="E427"/>
  <c r="E409"/>
  <c r="E517"/>
  <c r="B50"/>
  <c r="B49"/>
  <c r="B680"/>
  <c r="B679"/>
  <c r="B67"/>
  <c r="B68"/>
  <c r="B211"/>
  <c r="B212"/>
  <c r="B302"/>
  <c r="B301"/>
  <c r="B320"/>
  <c r="B319"/>
  <c r="B590"/>
  <c r="B589"/>
  <c r="B374"/>
  <c r="B373"/>
  <c r="B500"/>
  <c r="B499"/>
  <c r="B158"/>
  <c r="B157"/>
  <c r="B230"/>
  <c r="B229"/>
  <c r="B266"/>
  <c r="B265"/>
  <c r="B446"/>
  <c r="B445"/>
  <c r="B698"/>
  <c r="B697"/>
  <c r="B338"/>
  <c r="B337"/>
  <c r="B482"/>
  <c r="B481"/>
  <c r="E535"/>
  <c r="B30"/>
  <c r="B32" s="1"/>
  <c r="B174"/>
  <c r="E643"/>
  <c r="E715"/>
  <c r="B102"/>
  <c r="B246"/>
  <c r="D3" i="4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L35" i="2"/>
  <c r="L34"/>
  <c r="L33"/>
  <c r="L32"/>
  <c r="L31"/>
  <c r="L30"/>
  <c r="L29"/>
  <c r="L28"/>
  <c r="L27"/>
  <c r="L26"/>
  <c r="L25"/>
  <c r="L24"/>
  <c r="L23"/>
  <c r="L22"/>
  <c r="L21"/>
  <c r="L20"/>
  <c r="C22" i="6" l="1"/>
  <c r="D22"/>
  <c r="E22"/>
  <c r="B22"/>
  <c r="B328"/>
  <c r="D328"/>
  <c r="C328"/>
  <c r="E328"/>
  <c r="D490"/>
  <c r="E490"/>
  <c r="B490"/>
  <c r="C490"/>
  <c r="E40"/>
  <c r="B40"/>
  <c r="C40"/>
  <c r="D40"/>
  <c r="D330"/>
  <c r="E330"/>
  <c r="D438"/>
  <c r="E438"/>
  <c r="D222"/>
  <c r="E222"/>
  <c r="D582"/>
  <c r="E582"/>
  <c r="D294"/>
  <c r="E294"/>
  <c r="C58"/>
  <c r="D58"/>
  <c r="E58"/>
  <c r="B58"/>
  <c r="D42"/>
  <c r="E42"/>
  <c r="B194"/>
  <c r="B193"/>
  <c r="D346"/>
  <c r="B346"/>
  <c r="C346"/>
  <c r="E346"/>
  <c r="B472"/>
  <c r="C472"/>
  <c r="D472"/>
  <c r="E472"/>
  <c r="B688"/>
  <c r="C688"/>
  <c r="D688"/>
  <c r="E688"/>
  <c r="E256"/>
  <c r="B256"/>
  <c r="C256"/>
  <c r="D256"/>
  <c r="E148"/>
  <c r="B148"/>
  <c r="C148"/>
  <c r="D148"/>
  <c r="B364"/>
  <c r="C364"/>
  <c r="D364"/>
  <c r="E364"/>
  <c r="C310"/>
  <c r="D310"/>
  <c r="E310"/>
  <c r="B310"/>
  <c r="E204"/>
  <c r="D204"/>
  <c r="D670"/>
  <c r="E670"/>
  <c r="B670"/>
  <c r="C670"/>
  <c r="B410"/>
  <c r="B409"/>
  <c r="D348"/>
  <c r="E348"/>
  <c r="B554"/>
  <c r="B553"/>
  <c r="B86"/>
  <c r="B85"/>
  <c r="E168"/>
  <c r="D168"/>
  <c r="B31"/>
  <c r="B716"/>
  <c r="B715"/>
  <c r="B436"/>
  <c r="C436"/>
  <c r="D436"/>
  <c r="E436"/>
  <c r="B580"/>
  <c r="C580"/>
  <c r="D580"/>
  <c r="E580"/>
  <c r="B644"/>
  <c r="B643"/>
  <c r="D474"/>
  <c r="E474"/>
  <c r="D690"/>
  <c r="E690"/>
  <c r="D258"/>
  <c r="E258"/>
  <c r="D150"/>
  <c r="E150"/>
  <c r="D366"/>
  <c r="E366"/>
  <c r="D312"/>
  <c r="E312"/>
  <c r="C202"/>
  <c r="D202"/>
  <c r="E202"/>
  <c r="B202"/>
  <c r="D672"/>
  <c r="E672"/>
  <c r="B518"/>
  <c r="B517"/>
  <c r="B464"/>
  <c r="B463"/>
  <c r="B626"/>
  <c r="B625"/>
  <c r="B139"/>
  <c r="B140"/>
  <c r="B751"/>
  <c r="B752"/>
  <c r="B122"/>
  <c r="B121"/>
  <c r="B14"/>
  <c r="B13"/>
  <c r="C166"/>
  <c r="D166"/>
  <c r="E166"/>
  <c r="B166"/>
  <c r="B536"/>
  <c r="B535"/>
  <c r="E220"/>
  <c r="B220"/>
  <c r="C220"/>
  <c r="D220"/>
  <c r="E292"/>
  <c r="B292"/>
  <c r="C292"/>
  <c r="D292"/>
  <c r="E60"/>
  <c r="D60"/>
  <c r="B734"/>
  <c r="B733"/>
  <c r="B283"/>
  <c r="B284"/>
  <c r="B608"/>
  <c r="B607"/>
  <c r="B392"/>
  <c r="B391"/>
  <c r="E96"/>
  <c r="D96"/>
  <c r="E240"/>
  <c r="D240"/>
  <c r="D492"/>
  <c r="E492"/>
  <c r="B428"/>
  <c r="B427"/>
  <c r="B572"/>
  <c r="B571"/>
  <c r="B662"/>
  <c r="B661"/>
  <c r="C94"/>
  <c r="D94"/>
  <c r="E94"/>
  <c r="B94"/>
  <c r="C238"/>
  <c r="D238"/>
  <c r="E238"/>
  <c r="B238"/>
  <c r="C41" i="4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D6" i="6" l="1"/>
  <c r="E6"/>
  <c r="D618"/>
  <c r="E618"/>
  <c r="D562"/>
  <c r="E562"/>
  <c r="B562"/>
  <c r="C562"/>
  <c r="D598"/>
  <c r="E598"/>
  <c r="B598"/>
  <c r="C598"/>
  <c r="E132"/>
  <c r="D132"/>
  <c r="D454"/>
  <c r="E454"/>
  <c r="B454"/>
  <c r="C454"/>
  <c r="D78"/>
  <c r="E78"/>
  <c r="D564"/>
  <c r="E564"/>
  <c r="D600"/>
  <c r="E600"/>
  <c r="D726"/>
  <c r="E726"/>
  <c r="D528"/>
  <c r="E528"/>
  <c r="D114"/>
  <c r="E114"/>
  <c r="C130"/>
  <c r="D130"/>
  <c r="E130"/>
  <c r="B130"/>
  <c r="D456"/>
  <c r="E456"/>
  <c r="D708"/>
  <c r="E708"/>
  <c r="B544"/>
  <c r="C544"/>
  <c r="D544"/>
  <c r="E544"/>
  <c r="B400"/>
  <c r="C400"/>
  <c r="D400"/>
  <c r="E400"/>
  <c r="E184"/>
  <c r="B184"/>
  <c r="C184"/>
  <c r="D184"/>
  <c r="D384"/>
  <c r="E384"/>
  <c r="D510"/>
  <c r="E510"/>
  <c r="B724"/>
  <c r="C724"/>
  <c r="D724"/>
  <c r="E724"/>
  <c r="D526"/>
  <c r="E526"/>
  <c r="B526"/>
  <c r="C526"/>
  <c r="E112"/>
  <c r="B112"/>
  <c r="C112"/>
  <c r="D112"/>
  <c r="D706"/>
  <c r="E706"/>
  <c r="B706"/>
  <c r="C706"/>
  <c r="B652"/>
  <c r="C652"/>
  <c r="D652"/>
  <c r="E652"/>
  <c r="D418"/>
  <c r="E418"/>
  <c r="B418"/>
  <c r="C418"/>
  <c r="D382"/>
  <c r="E382"/>
  <c r="B382"/>
  <c r="C382"/>
  <c r="E276"/>
  <c r="D276"/>
  <c r="B4"/>
  <c r="C4"/>
  <c r="D4"/>
  <c r="E4"/>
  <c r="D744"/>
  <c r="E744"/>
  <c r="B616"/>
  <c r="C616"/>
  <c r="D616"/>
  <c r="E616"/>
  <c r="B508"/>
  <c r="C508"/>
  <c r="D508"/>
  <c r="E508"/>
  <c r="D634"/>
  <c r="E634"/>
  <c r="B634"/>
  <c r="C634"/>
  <c r="D546"/>
  <c r="E546"/>
  <c r="D402"/>
  <c r="E402"/>
  <c r="D186"/>
  <c r="E186"/>
  <c r="D654"/>
  <c r="E654"/>
  <c r="C274"/>
  <c r="D274"/>
  <c r="E274"/>
  <c r="B274"/>
  <c r="C742"/>
  <c r="D742"/>
  <c r="E742"/>
  <c r="B742"/>
  <c r="D636"/>
  <c r="E636"/>
  <c r="E24"/>
  <c r="D24"/>
  <c r="E76"/>
  <c r="B76"/>
  <c r="C76"/>
  <c r="D76"/>
  <c r="D420"/>
  <c r="E420"/>
  <c r="A1" i="2"/>
  <c r="B721" l="1"/>
  <c r="A721"/>
  <c r="B703"/>
  <c r="A703"/>
  <c r="B685"/>
  <c r="A685"/>
  <c r="B667"/>
  <c r="A667"/>
  <c r="B649"/>
  <c r="A649"/>
  <c r="B631"/>
  <c r="A631"/>
  <c r="B613"/>
  <c r="A613"/>
  <c r="B595"/>
  <c r="A595"/>
  <c r="B577"/>
  <c r="A577"/>
  <c r="B559"/>
  <c r="A559"/>
  <c r="B541"/>
  <c r="A541"/>
  <c r="B523"/>
  <c r="A523"/>
  <c r="B505"/>
  <c r="A505"/>
  <c r="B487"/>
  <c r="A487"/>
  <c r="B469"/>
  <c r="A469"/>
  <c r="B451"/>
  <c r="A451"/>
  <c r="B433"/>
  <c r="A433"/>
  <c r="B415"/>
  <c r="A415"/>
  <c r="B397"/>
  <c r="A397"/>
  <c r="B379"/>
  <c r="A379"/>
  <c r="B361"/>
  <c r="A361"/>
  <c r="B343"/>
  <c r="A343"/>
  <c r="B325"/>
  <c r="A325"/>
  <c r="B307"/>
  <c r="A307"/>
  <c r="B289"/>
  <c r="A289"/>
  <c r="B271"/>
  <c r="A271"/>
  <c r="B253"/>
  <c r="A253"/>
  <c r="B235"/>
  <c r="A235"/>
  <c r="B217"/>
  <c r="A217"/>
  <c r="B199"/>
  <c r="A199"/>
  <c r="B181"/>
  <c r="A181"/>
  <c r="B163"/>
  <c r="A163"/>
  <c r="B145"/>
  <c r="A145"/>
  <c r="B127"/>
  <c r="A127"/>
  <c r="B109"/>
  <c r="A109"/>
  <c r="B91"/>
  <c r="A91"/>
  <c r="B73"/>
  <c r="A73"/>
  <c r="B55"/>
  <c r="A55"/>
  <c r="B37"/>
  <c r="A37"/>
  <c r="B19"/>
  <c r="A19"/>
  <c r="J16"/>
</calcChain>
</file>

<file path=xl/sharedStrings.xml><?xml version="1.0" encoding="utf-8"?>
<sst xmlns="http://schemas.openxmlformats.org/spreadsheetml/2006/main" count="2204" uniqueCount="96">
  <si>
    <t>N</t>
  </si>
  <si>
    <t>Если в первом броске серии</t>
  </si>
  <si>
    <t xml:space="preserve"> Если на втором броске "орел",</t>
  </si>
  <si>
    <t xml:space="preserve"> второй и третий броски.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</si>
  <si>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</si>
  <si>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</si>
  <si>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</si>
  <si>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</si>
  <si>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</si>
  <si>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</si>
  <si>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</si>
  <si>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</si>
  <si>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</si>
  <si>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</si>
  <si>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</si>
  <si>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</si>
  <si>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</si>
  <si>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</si>
  <si>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</si>
  <si>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</si>
  <si>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</si>
  <si>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</si>
  <si>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</si>
  <si>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</si>
  <si>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</si>
  <si>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</si>
  <si>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</si>
  <si>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</si>
  <si>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</si>
  <si>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</si>
  <si>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</si>
  <si>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</si>
  <si>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</si>
  <si>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</si>
  <si>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</si>
  <si>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</si>
  <si>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</si>
  <si>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</si>
  <si>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</si>
  <si>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</si>
  <si>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</si>
  <si>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</si>
  <si>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</si>
  <si>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</si>
  <si>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</si>
  <si>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</si>
  <si>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</si>
  <si>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</si>
  <si>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</si>
  <si>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</si>
  <si>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</si>
  <si>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</si>
  <si>
    <t xml:space="preserve"> За каждого "орла" при 2 и 3-м броске</t>
  </si>
  <si>
    <t>начисляется 1 балл.</t>
  </si>
  <si>
    <t>выпала "решка", то серию завершают</t>
  </si>
  <si>
    <t>X - общее число бросков в серии,</t>
  </si>
  <si>
    <t>Y - число начисленных баллов.</t>
  </si>
  <si>
    <t>Образец</t>
  </si>
  <si>
    <t>1-я серия</t>
  </si>
  <si>
    <t>2-я серия</t>
  </si>
  <si>
    <t>3-я серия</t>
  </si>
  <si>
    <t>4-я серия</t>
  </si>
  <si>
    <t>5-я серия</t>
  </si>
  <si>
    <t>6-я серия</t>
  </si>
  <si>
    <t>7-я серия</t>
  </si>
  <si>
    <t>8-я серия</t>
  </si>
  <si>
    <t>9-я серия</t>
  </si>
  <si>
    <t>10-я серия</t>
  </si>
  <si>
    <t>11-я серия</t>
  </si>
  <si>
    <t>Рез-т броска: 0 - решка, 1 - орел</t>
  </si>
  <si>
    <t>1-й</t>
  </si>
  <si>
    <t>2-й</t>
  </si>
  <si>
    <t>3-й</t>
  </si>
  <si>
    <t>X</t>
  </si>
  <si>
    <t>Y</t>
  </si>
  <si>
    <t>12-я серия</t>
  </si>
  <si>
    <t>выпал "орел", то начисляется 1 балл и</t>
  </si>
  <si>
    <t xml:space="preserve"> серию завершает второй бросок.</t>
  </si>
  <si>
    <t>добавляют 2 балла, иначе 0.</t>
  </si>
  <si>
    <t>12 серий бросков монеты</t>
  </si>
  <si>
    <t>X\Y</t>
  </si>
  <si>
    <t>Начал(а)</t>
  </si>
  <si>
    <t>Xср.выб при Y=yj</t>
  </si>
  <si>
    <t>Xср=</t>
  </si>
  <si>
    <t>Yср=</t>
  </si>
  <si>
    <t>k[X,Y]=</t>
  </si>
  <si>
    <t>XYср=</t>
  </si>
  <si>
    <t>Kx=k[X,Y]/D[X]выб=</t>
  </si>
  <si>
    <t>D[X]выб=</t>
  </si>
  <si>
    <t>D[Y]выб=</t>
  </si>
  <si>
    <t>Ky=k[X,Y]/D[Y]выб=</t>
  </si>
  <si>
    <t>y=Kx*(x-Xср)+Yср</t>
  </si>
  <si>
    <t>x=Ky*(y-Yср)+Xср</t>
  </si>
  <si>
    <t>xi\yj</t>
  </si>
  <si>
    <t>Yср.выб при X=xi</t>
  </si>
  <si>
    <t>yj,xi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</si>
</sst>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right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2" xfId="0" applyNumberFormat="1" applyFont="1" applyBorder="1"/>
    <xf numFmtId="0" fontId="0" fillId="0" borderId="2" xfId="0" applyFont="1" applyBorder="1"/>
    <xf numFmtId="0" fontId="1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" fillId="0" borderId="28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1"/>
          <c:order val="0"/>
          <c:marker>
            <c:symbol val="none"/>
          </c:marker>
          <c:val>
            <c:numRef>
              <c:f>Регрессии!$B$741:$E$741</c:f>
              <c:numCache>
                <c:formatCode>General</c:formatCode>
                <c:ptCount val="4"/>
                <c:pt idx="0">
                  <c:v>3.0000000000000004</c:v>
                </c:pt>
                <c:pt idx="1">
                  <c:v>2.5999999999999996</c:v>
                </c:pt>
                <c:pt idx="2">
                  <c:v>3.0000000000000004</c:v>
                </c:pt>
                <c:pt idx="3">
                  <c:v>2</c:v>
                </c:pt>
              </c:numCache>
            </c:numRef>
          </c:val>
        </c:ser>
        <c:ser>
          <c:idx val="2"/>
          <c:order val="1"/>
          <c:marker>
            <c:symbol val="none"/>
          </c:marker>
          <c:val>
            <c:numRef>
              <c:f>Регрессии!$B$742:$E$742</c:f>
              <c:numCache>
                <c:formatCode>General</c:formatCode>
                <c:ptCount val="4"/>
                <c:pt idx="0">
                  <c:v>2.9615384615384612</c:v>
                </c:pt>
                <c:pt idx="1">
                  <c:v>2.6730769230769229</c:v>
                </c:pt>
                <c:pt idx="2">
                  <c:v>2.3846153846153846</c:v>
                </c:pt>
                <c:pt idx="3">
                  <c:v>2.0961538461538463</c:v>
                </c:pt>
              </c:numCache>
            </c:numRef>
          </c:val>
        </c:ser>
        <c:ser>
          <c:idx val="3"/>
          <c:order val="2"/>
          <c:marker>
            <c:symbol val="none"/>
          </c:marker>
          <c:val>
            <c:numRef>
              <c:f>Регрессии!$B$743:$E$743</c:f>
              <c:numCache>
                <c:formatCode>General</c:formatCode>
                <c:ptCount val="4"/>
                <c:pt idx="2">
                  <c:v>2.1999999999999997</c:v>
                </c:pt>
                <c:pt idx="3">
                  <c:v>1</c:v>
                </c:pt>
              </c:numCache>
            </c:numRef>
          </c:val>
        </c:ser>
        <c:ser>
          <c:idx val="4"/>
          <c:order val="3"/>
          <c:marker>
            <c:symbol val="none"/>
          </c:marker>
          <c:val>
            <c:numRef>
              <c:f>Регрессии!$B$744:$E$744</c:f>
              <c:numCache>
                <c:formatCode>General</c:formatCode>
                <c:ptCount val="4"/>
                <c:pt idx="2">
                  <c:v>2.1999999999999993</c:v>
                </c:pt>
                <c:pt idx="3">
                  <c:v>1.0000000000000002</c:v>
                </c:pt>
              </c:numCache>
            </c:numRef>
          </c:val>
        </c:ser>
        <c:marker val="1"/>
        <c:axId val="85830272"/>
        <c:axId val="86179840"/>
      </c:lineChart>
      <c:catAx>
        <c:axId val="85830272"/>
        <c:scaling>
          <c:orientation val="minMax"/>
        </c:scaling>
        <c:axPos val="b"/>
        <c:tickLblPos val="nextTo"/>
        <c:crossAx val="86179840"/>
        <c:crosses val="autoZero"/>
        <c:auto val="1"/>
        <c:lblAlgn val="ctr"/>
        <c:lblOffset val="100"/>
      </c:catAx>
      <c:valAx>
        <c:axId val="86179840"/>
        <c:scaling>
          <c:orientation val="minMax"/>
        </c:scaling>
        <c:axPos val="l"/>
        <c:majorGridlines/>
        <c:numFmt formatCode="General" sourceLinked="1"/>
        <c:tickLblPos val="nextTo"/>
        <c:crossAx val="85830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1"/>
          <c:order val="0"/>
          <c:marker>
            <c:symbol val="none"/>
          </c:marker>
          <c:val>
            <c:numRef>
              <c:f>Лист1!$B$741:$E$741</c:f>
              <c:numCache>
                <c:formatCode>General</c:formatCode>
                <c:ptCount val="4"/>
                <c:pt idx="0">
                  <c:v>3.0000000000000004</c:v>
                </c:pt>
                <c:pt idx="1">
                  <c:v>2.5999999999999996</c:v>
                </c:pt>
                <c:pt idx="2">
                  <c:v>3.0000000000000004</c:v>
                </c:pt>
                <c:pt idx="3">
                  <c:v>2</c:v>
                </c:pt>
              </c:numCache>
            </c:numRef>
          </c:val>
        </c:ser>
        <c:ser>
          <c:idx val="2"/>
          <c:order val="1"/>
          <c:marker>
            <c:symbol val="none"/>
          </c:marker>
          <c:val>
            <c:numRef>
              <c:f>Лист1!$B$742:$E$742</c:f>
              <c:numCache>
                <c:formatCode>General</c:formatCode>
                <c:ptCount val="4"/>
                <c:pt idx="0">
                  <c:v>2.9615384615384612</c:v>
                </c:pt>
                <c:pt idx="1">
                  <c:v>2.6730769230769229</c:v>
                </c:pt>
                <c:pt idx="2">
                  <c:v>2.3846153846153846</c:v>
                </c:pt>
                <c:pt idx="3">
                  <c:v>2.0961538461538463</c:v>
                </c:pt>
              </c:numCache>
            </c:numRef>
          </c:val>
        </c:ser>
        <c:ser>
          <c:idx val="3"/>
          <c:order val="2"/>
          <c:marker>
            <c:symbol val="none"/>
          </c:marker>
          <c:val>
            <c:numRef>
              <c:f>Лист1!$B$743:$E$743</c:f>
              <c:numCache>
                <c:formatCode>General</c:formatCode>
                <c:ptCount val="4"/>
                <c:pt idx="2">
                  <c:v>2.1999999999999997</c:v>
                </c:pt>
                <c:pt idx="3">
                  <c:v>1</c:v>
                </c:pt>
              </c:numCache>
            </c:numRef>
          </c:val>
        </c:ser>
        <c:ser>
          <c:idx val="4"/>
          <c:order val="3"/>
          <c:marker>
            <c:symbol val="none"/>
          </c:marker>
          <c:val>
            <c:numRef>
              <c:f>Лист1!$B$744:$E$744</c:f>
              <c:numCache>
                <c:formatCode>General</c:formatCode>
                <c:ptCount val="4"/>
                <c:pt idx="2">
                  <c:v>2.1999999999999993</c:v>
                </c:pt>
                <c:pt idx="3">
                  <c:v>1.0000000000000002</c:v>
                </c:pt>
              </c:numCache>
            </c:numRef>
          </c:val>
        </c:ser>
        <c:marker val="1"/>
        <c:axId val="100265344"/>
        <c:axId val="100939264"/>
      </c:lineChart>
      <c:catAx>
        <c:axId val="100265344"/>
        <c:scaling>
          <c:orientation val="minMax"/>
        </c:scaling>
        <c:axPos val="b"/>
        <c:tickLblPos val="nextTo"/>
        <c:crossAx val="100939264"/>
        <c:crosses val="autoZero"/>
        <c:auto val="1"/>
        <c:lblAlgn val="ctr"/>
        <c:lblOffset val="100"/>
      </c:catAx>
      <c:valAx>
        <c:axId val="100939264"/>
        <c:scaling>
          <c:orientation val="minMax"/>
        </c:scaling>
        <c:axPos val="l"/>
        <c:majorGridlines/>
        <c:numFmt formatCode="General" sourceLinked="1"/>
        <c:tickLblPos val="nextTo"/>
        <c:crossAx val="100265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741</xdr:row>
      <xdr:rowOff>123825</xdr:rowOff>
    </xdr:from>
    <xdr:to>
      <xdr:col>11</xdr:col>
      <xdr:colOff>2781300</xdr:colOff>
      <xdr:row>752</xdr:row>
      <xdr:rowOff>238125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741</xdr:row>
      <xdr:rowOff>123825</xdr:rowOff>
    </xdr:from>
    <xdr:to>
      <xdr:col>11</xdr:col>
      <xdr:colOff>2781300</xdr:colOff>
      <xdr:row>752</xdr:row>
      <xdr:rowOff>238125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W757"/>
  <sheetViews>
    <sheetView topLeftCell="A730" zoomScaleNormal="100" workbookViewId="0">
      <selection activeCell="A740" sqref="A740"/>
    </sheetView>
  </sheetViews>
  <sheetFormatPr defaultColWidth="37.28515625" defaultRowHeight="18"/>
  <cols>
    <col min="1" max="1" width="42" style="1" customWidth="1"/>
    <col min="2" max="4" width="6.7109375" style="1" customWidth="1"/>
    <col min="5" max="5" width="7.85546875" style="1" customWidth="1"/>
    <col min="6" max="7" width="6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9.5" thickBot="1">
      <c r="A1" s="7" t="str">
        <f>'Название и список группы'!A1</f>
        <v>ИВТ19-3</v>
      </c>
      <c r="B1" s="19"/>
      <c r="C1" s="19"/>
      <c r="D1" s="19"/>
      <c r="E1" s="19"/>
      <c r="F1" s="19"/>
      <c r="G1" s="19"/>
      <c r="H1" s="2"/>
      <c r="I1" s="2"/>
    </row>
    <row r="2" spans="1:12" ht="19.5" thickTop="1" thickBot="1">
      <c r="A2" s="1" t="s">
        <v>69</v>
      </c>
      <c r="B2" s="11" t="s">
        <v>70</v>
      </c>
      <c r="C2" s="11" t="s">
        <v>71</v>
      </c>
      <c r="D2" s="11" t="s">
        <v>72</v>
      </c>
      <c r="E2" s="11" t="s">
        <v>73</v>
      </c>
      <c r="F2" s="11" t="s">
        <v>74</v>
      </c>
      <c r="G2" s="13"/>
      <c r="H2" s="3"/>
      <c r="I2" s="3"/>
      <c r="J2" s="44" t="s">
        <v>0</v>
      </c>
      <c r="L2" s="4" t="s">
        <v>79</v>
      </c>
    </row>
    <row r="3" spans="1:12" ht="20.25" thickTop="1" thickBot="1">
      <c r="A3" s="22" t="s">
        <v>58</v>
      </c>
      <c r="B3" s="11">
        <f>IF($J$21=1,B21)+IF($J$39=1,B39)+IF($J$57=1,B57)+IF($J$75=1,B75)+IF($J$93=1,B93)+IF($J$111=1,B111)+IF($J$129=1,B129)+IF($J$147=1,B147)+IF($J$165=1,B165)+IF($J$183=1,B183)+IF($J$201=1,B201)+IF($J$219=1,B219)+IF($J$237=1,B237)+IF($J$255=1,B255)+IF($J$273=1,B273)+IF($J$291=1,B291)+IF($J$309=1,B309)+IF($J$327=1,B327)+IF($J$345=1,B345)+IF($J$363=1,B363)+IF($J$381=1,B381)+IF($J$399=1,B399)+IF($J$417=1,B417)+IF($J$435=1,B435)+IF($J$453=1,B453)+IF($J$471=1,B471)+IF($J$489=1,B489)+IF($J$507=1,B507)+IF($J$525=1,B525)+IF($J$543=1,B543)+IF($J$561=1,B561)+IF($J$579=1,B579)+IF($J$597=1,B597)+IF($J$615=1,B615)+IF($J$633=1,B633)+IF($J$651=1,B651)+IF($J$669=1,B669)+IF($J$687=1,B687)+IF($J$705=1,B705)+IF($J$723=1,B723)</f>
        <v>0</v>
      </c>
      <c r="C3" s="11">
        <f t="shared" ref="C3:F3" si="0">IF($J$21=1,C21)+IF($J$39=1,C39)+IF($J$57=1,C57)+IF($J$75=1,C75)+IF($J$93=1,C93)+IF($J$111=1,C111)+IF($J$129=1,C129)+IF($J$147=1,C147)+IF($J$165=1,C165)+IF($J$183=1,C183)+IF($J$201=1,C201)+IF($J$219=1,C219)+IF($J$237=1,C237)+IF($J$255=1,C255)+IF($J$273=1,C273)+IF($J$291=1,C291)+IF($J$309=1,C309)+IF($J$327=1,C327)+IF($J$345=1,C345)+IF($J$363=1,C363)+IF($J$381=1,C381)+IF($J$399=1,C399)+IF($J$417=1,C417)+IF($J$435=1,C435)+IF($J$453=1,C453)+IF($J$471=1,C471)+IF($J$489=1,C489)+IF($J$507=1,C507)+IF($J$525=1,C525)+IF($J$543=1,C543)+IF($J$561=1,C561)+IF($J$579=1,C579)+IF($J$597=1,C597)+IF($J$615=1,C615)+IF($J$633=1,C633)+IF($J$651=1,C651)+IF($J$669=1,C669)+IF($J$687=1,C687)+IF($J$705=1,C705)+IF($J$723=1,C723)</f>
        <v>1</v>
      </c>
      <c r="D3" s="11">
        <f t="shared" si="0"/>
        <v>1</v>
      </c>
      <c r="E3" s="11">
        <f t="shared" si="0"/>
        <v>3</v>
      </c>
      <c r="F3" s="11">
        <f t="shared" si="0"/>
        <v>2</v>
      </c>
      <c r="G3" s="13"/>
      <c r="H3" s="6"/>
      <c r="I3" s="6"/>
      <c r="J3" s="45">
        <f>IF(F18=10,1,0.000001)</f>
        <v>9.9999999999999995E-7</v>
      </c>
      <c r="L3" s="1" t="s">
        <v>1</v>
      </c>
    </row>
    <row r="4" spans="1:12" ht="19.5" thickTop="1">
      <c r="A4" s="22" t="s">
        <v>59</v>
      </c>
      <c r="B4" s="11">
        <f t="shared" ref="B4:F4" si="1">IF($J$21=1,B22)+IF($J$39=1,B40)+IF($J$57=1,B58)+IF($J$75=1,B76)+IF($J$93=1,B94)+IF($J$111=1,B112)+IF($J$129=1,B130)+IF($J$147=1,B148)+IF($J$165=1,B166)+IF($J$183=1,B184)+IF($J$201=1,B202)+IF($J$219=1,B220)+IF($J$237=1,B238)+IF($J$255=1,B256)+IF($J$273=1,B274)+IF($J$291=1,B292)+IF($J$309=1,B310)+IF($J$327=1,B328)+IF($J$345=1,B346)+IF($J$363=1,B364)+IF($J$381=1,B382)+IF($J$399=1,B400)+IF($J$417=1,B418)+IF($J$435=1,B436)+IF($J$453=1,B454)+IF($J$471=1,B472)+IF($J$489=1,B490)+IF($J$507=1,B508)+IF($J$525=1,B526)+IF($J$543=1,B544)+IF($J$561=1,B562)+IF($J$579=1,B580)+IF($J$597=1,B598)+IF($J$615=1,B616)+IF($J$633=1,B634)+IF($J$651=1,B652)+IF($J$669=1,B670)+IF($J$687=1,B688)+IF($J$705=1,B706)+IF($J$723=1,B724)</f>
        <v>1</v>
      </c>
      <c r="C4" s="11">
        <f t="shared" si="1"/>
        <v>1</v>
      </c>
      <c r="D4" s="11">
        <f t="shared" si="1"/>
        <v>0</v>
      </c>
      <c r="E4" s="11">
        <f t="shared" si="1"/>
        <v>2</v>
      </c>
      <c r="F4" s="11">
        <f t="shared" si="1"/>
        <v>3</v>
      </c>
      <c r="G4" s="13"/>
      <c r="H4" s="3"/>
      <c r="I4" s="6"/>
      <c r="L4" s="1" t="s">
        <v>76</v>
      </c>
    </row>
    <row r="5" spans="1:12" ht="18.75">
      <c r="A5" s="22" t="s">
        <v>60</v>
      </c>
      <c r="B5" s="11">
        <f t="shared" ref="B5:F5" si="2">IF($J$21=1,B23)+IF($J$39=1,B41)+IF($J$57=1,B59)+IF($J$75=1,B77)+IF($J$93=1,B95)+IF($J$111=1,B113)+IF($J$129=1,B131)+IF($J$147=1,B149)+IF($J$165=1,B167)+IF($J$183=1,B185)+IF($J$201=1,B203)+IF($J$219=1,B221)+IF($J$237=1,B239)+IF($J$255=1,B257)+IF($J$273=1,B275)+IF($J$291=1,B293)+IF($J$309=1,B311)+IF($J$327=1,B329)+IF($J$345=1,B347)+IF($J$363=1,B365)+IF($J$381=1,B383)+IF($J$399=1,B401)+IF($J$417=1,B419)+IF($J$435=1,B437)+IF($J$453=1,B455)+IF($J$471=1,B473)+IF($J$489=1,B491)+IF($J$507=1,B509)+IF($J$525=1,B527)+IF($J$543=1,B545)+IF($J$561=1,B563)+IF($J$579=1,B581)+IF($J$597=1,B599)+IF($J$615=1,B617)+IF($J$633=1,B635)+IF($J$651=1,B653)+IF($J$669=1,B671)+IF($J$687=1,B689)+IF($J$705=1,B707)+IF($J$723=1,B725)</f>
        <v>1</v>
      </c>
      <c r="C5" s="11">
        <f t="shared" si="2"/>
        <v>0</v>
      </c>
      <c r="D5" s="11">
        <f t="shared" si="2"/>
        <v>0</v>
      </c>
      <c r="E5" s="11">
        <f t="shared" si="2"/>
        <v>2</v>
      </c>
      <c r="F5" s="11">
        <f t="shared" si="2"/>
        <v>1</v>
      </c>
      <c r="G5" s="12"/>
      <c r="H5" s="6"/>
      <c r="I5" s="6"/>
      <c r="L5" s="1" t="s">
        <v>77</v>
      </c>
    </row>
    <row r="6" spans="1:12" ht="18.75">
      <c r="A6" s="22" t="s">
        <v>61</v>
      </c>
      <c r="B6" s="11">
        <f t="shared" ref="B6:F6" si="3">IF($J$21=1,B24)+IF($J$39=1,B42)+IF($J$57=1,B60)+IF($J$75=1,B78)+IF($J$93=1,B96)+IF($J$111=1,B114)+IF($J$129=1,B132)+IF($J$147=1,B150)+IF($J$165=1,B168)+IF($J$183=1,B186)+IF($J$201=1,B204)+IF($J$219=1,B222)+IF($J$237=1,B240)+IF($J$255=1,B258)+IF($J$273=1,B276)+IF($J$291=1,B294)+IF($J$309=1,B312)+IF($J$327=1,B330)+IF($J$345=1,B348)+IF($J$363=1,B366)+IF($J$381=1,B384)+IF($J$399=1,B402)+IF($J$417=1,B420)+IF($J$435=1,B438)+IF($J$453=1,B456)+IF($J$471=1,B474)+IF($J$489=1,B492)+IF($J$507=1,B510)+IF($J$525=1,B528)+IF($J$543=1,B546)+IF($J$561=1,B564)+IF($J$579=1,B582)+IF($J$597=1,B600)+IF($J$615=1,B618)+IF($J$633=1,B636)+IF($J$651=1,B654)+IF($J$669=1,B672)+IF($J$687=1,B690)+IF($J$705=1,B708)+IF($J$723=1,B726)</f>
        <v>1</v>
      </c>
      <c r="C6" s="11">
        <f t="shared" si="3"/>
        <v>0</v>
      </c>
      <c r="D6" s="11">
        <f t="shared" si="3"/>
        <v>0</v>
      </c>
      <c r="E6" s="11">
        <f t="shared" si="3"/>
        <v>2</v>
      </c>
      <c r="F6" s="11">
        <f t="shared" si="3"/>
        <v>1</v>
      </c>
      <c r="G6" s="13"/>
      <c r="H6" s="3"/>
      <c r="I6" s="7"/>
      <c r="L6" s="1" t="s">
        <v>2</v>
      </c>
    </row>
    <row r="7" spans="1:12" ht="18.75">
      <c r="A7" s="22" t="s">
        <v>62</v>
      </c>
      <c r="B7" s="11">
        <f t="shared" ref="B7:F7" si="4">IF($J$21=1,B25)+IF($J$39=1,B43)+IF($J$57=1,B61)+IF($J$75=1,B79)+IF($J$93=1,B97)+IF($J$111=1,B115)+IF($J$129=1,B133)+IF($J$147=1,B151)+IF($J$165=1,B169)+IF($J$183=1,B187)+IF($J$201=1,B205)+IF($J$219=1,B223)+IF($J$237=1,B241)+IF($J$255=1,B259)+IF($J$273=1,B277)+IF($J$291=1,B295)+IF($J$309=1,B313)+IF($J$327=1,B331)+IF($J$345=1,B349)+IF($J$363=1,B367)+IF($J$381=1,B385)+IF($J$399=1,B403)+IF($J$417=1,B421)+IF($J$435=1,B439)+IF($J$453=1,B457)+IF($J$471=1,B475)+IF($J$489=1,B493)+IF($J$507=1,B511)+IF($J$525=1,B529)+IF($J$543=1,B547)+IF($J$561=1,B565)+IF($J$579=1,B583)+IF($J$597=1,B601)+IF($J$615=1,B619)+IF($J$633=1,B637)+IF($J$651=1,B655)+IF($J$669=1,B673)+IF($J$687=1,B691)+IF($J$705=1,B709)+IF($J$723=1,B727)</f>
        <v>0</v>
      </c>
      <c r="C7" s="11">
        <f t="shared" si="4"/>
        <v>0</v>
      </c>
      <c r="D7" s="11">
        <f t="shared" si="4"/>
        <v>0</v>
      </c>
      <c r="E7" s="11">
        <f t="shared" si="4"/>
        <v>3</v>
      </c>
      <c r="F7" s="11">
        <f t="shared" si="4"/>
        <v>0</v>
      </c>
      <c r="G7" s="16"/>
      <c r="H7" s="6"/>
      <c r="I7" s="7"/>
      <c r="L7" s="1" t="s">
        <v>78</v>
      </c>
    </row>
    <row r="8" spans="1:12">
      <c r="A8" s="22" t="s">
        <v>63</v>
      </c>
      <c r="B8" s="11">
        <f t="shared" ref="B8:F8" si="5">IF($J$21=1,B26)+IF($J$39=1,B44)+IF($J$57=1,B62)+IF($J$75=1,B80)+IF($J$93=1,B98)+IF($J$111=1,B116)+IF($J$129=1,B134)+IF($J$147=1,B152)+IF($J$165=1,B170)+IF($J$183=1,B188)+IF($J$201=1,B206)+IF($J$219=1,B224)+IF($J$237=1,B242)+IF($J$255=1,B260)+IF($J$273=1,B278)+IF($J$291=1,B296)+IF($J$309=1,B314)+IF($J$327=1,B332)+IF($J$345=1,B350)+IF($J$363=1,B368)+IF($J$381=1,B386)+IF($J$399=1,B404)+IF($J$417=1,B422)+IF($J$435=1,B440)+IF($J$453=1,B458)+IF($J$471=1,B476)+IF($J$489=1,B494)+IF($J$507=1,B512)+IF($J$525=1,B530)+IF($J$543=1,B548)+IF($J$561=1,B566)+IF($J$579=1,B584)+IF($J$597=1,B602)+IF($J$615=1,B620)+IF($J$633=1,B638)+IF($J$651=1,B656)+IF($J$669=1,B674)+IF($J$687=1,B692)+IF($J$705=1,B710)+IF($J$723=1,B728)</f>
        <v>0</v>
      </c>
      <c r="C8" s="11">
        <f t="shared" si="5"/>
        <v>1</v>
      </c>
      <c r="D8" s="11">
        <f t="shared" si="5"/>
        <v>0</v>
      </c>
      <c r="E8" s="11">
        <f t="shared" si="5"/>
        <v>3</v>
      </c>
      <c r="F8" s="11">
        <f t="shared" si="5"/>
        <v>1</v>
      </c>
      <c r="G8" s="12"/>
      <c r="H8" s="3"/>
      <c r="L8" s="1" t="s">
        <v>1</v>
      </c>
    </row>
    <row r="9" spans="1:12" ht="18.75">
      <c r="A9" s="22" t="s">
        <v>64</v>
      </c>
      <c r="B9" s="11">
        <f t="shared" ref="B9:F9" si="6">IF($J$21=1,B27)+IF($J$39=1,B45)+IF($J$57=1,B63)+IF($J$75=1,B81)+IF($J$93=1,B99)+IF($J$111=1,B117)+IF($J$129=1,B135)+IF($J$147=1,B153)+IF($J$165=1,B171)+IF($J$183=1,B189)+IF($J$201=1,B207)+IF($J$219=1,B225)+IF($J$237=1,B243)+IF($J$255=1,B261)+IF($J$273=1,B279)+IF($J$291=1,B297)+IF($J$309=1,B315)+IF($J$327=1,B333)+IF($J$345=1,B351)+IF($J$363=1,B369)+IF($J$381=1,B387)+IF($J$399=1,B405)+IF($J$417=1,B423)+IF($J$435=1,B441)+IF($J$453=1,B459)+IF($J$471=1,B477)+IF($J$489=1,B495)+IF($J$507=1,B513)+IF($J$525=1,B531)+IF($J$543=1,B549)+IF($J$561=1,B567)+IF($J$579=1,B585)+IF($J$597=1,B603)+IF($J$615=1,B621)+IF($J$633=1,B639)+IF($J$651=1,B657)+IF($J$669=1,B675)+IF($J$687=1,B693)+IF($J$705=1,B711)+IF($J$723=1,B729)</f>
        <v>0</v>
      </c>
      <c r="C9" s="11">
        <f t="shared" si="6"/>
        <v>0</v>
      </c>
      <c r="D9" s="11">
        <f t="shared" si="6"/>
        <v>1</v>
      </c>
      <c r="E9" s="11">
        <f t="shared" si="6"/>
        <v>3</v>
      </c>
      <c r="F9" s="11">
        <f t="shared" si="6"/>
        <v>1</v>
      </c>
      <c r="G9" s="16"/>
      <c r="H9" s="6"/>
      <c r="L9" s="1" t="s">
        <v>54</v>
      </c>
    </row>
    <row r="10" spans="1:12">
      <c r="A10" s="22" t="s">
        <v>65</v>
      </c>
      <c r="B10" s="11">
        <f t="shared" ref="B10:F10" si="7">IF($J$21=1,B28)+IF($J$39=1,B46)+IF($J$57=1,B64)+IF($J$75=1,B82)+IF($J$93=1,B100)+IF($J$111=1,B118)+IF($J$129=1,B136)+IF($J$147=1,B154)+IF($J$165=1,B172)+IF($J$183=1,B190)+IF($J$201=1,B208)+IF($J$219=1,B226)+IF($J$237=1,B244)+IF($J$255=1,B262)+IF($J$273=1,B280)+IF($J$291=1,B298)+IF($J$309=1,B316)+IF($J$327=1,B334)+IF($J$345=1,B352)+IF($J$363=1,B370)+IF($J$381=1,B388)+IF($J$399=1,B406)+IF($J$417=1,B424)+IF($J$435=1,B442)+IF($J$453=1,B460)+IF($J$471=1,B478)+IF($J$489=1,B496)+IF($J$507=1,B514)+IF($J$525=1,B532)+IF($J$543=1,B550)+IF($J$561=1,B568)+IF($J$579=1,B586)+IF($J$597=1,B604)+IF($J$615=1,B622)+IF($J$633=1,B640)+IF($J$651=1,B658)+IF($J$669=1,B676)+IF($J$687=1,B694)+IF($J$705=1,B712)+IF($J$723=1,B730)</f>
        <v>0</v>
      </c>
      <c r="C10" s="11">
        <f t="shared" si="7"/>
        <v>1</v>
      </c>
      <c r="D10" s="11">
        <f t="shared" si="7"/>
        <v>1</v>
      </c>
      <c r="E10" s="11">
        <f t="shared" si="7"/>
        <v>3</v>
      </c>
      <c r="F10" s="11">
        <f t="shared" si="7"/>
        <v>2</v>
      </c>
      <c r="G10" s="13"/>
      <c r="H10" s="3"/>
      <c r="L10" s="1" t="s">
        <v>3</v>
      </c>
    </row>
    <row r="11" spans="1:12" ht="18.75">
      <c r="A11" s="22" t="s">
        <v>66</v>
      </c>
      <c r="B11" s="11">
        <f t="shared" ref="B11:F11" si="8">IF($J$21=1,B29)+IF($J$39=1,B47)+IF($J$57=1,B65)+IF($J$75=1,B83)+IF($J$93=1,B101)+IF($J$111=1,B119)+IF($J$129=1,B137)+IF($J$147=1,B155)+IF($J$165=1,B173)+IF($J$183=1,B191)+IF($J$201=1,B209)+IF($J$219=1,B227)+IF($J$237=1,B245)+IF($J$255=1,B263)+IF($J$273=1,B281)+IF($J$291=1,B299)+IF($J$309=1,B317)+IF($J$327=1,B335)+IF($J$345=1,B353)+IF($J$363=1,B371)+IF($J$381=1,B389)+IF($J$399=1,B407)+IF($J$417=1,B425)+IF($J$435=1,B443)+IF($J$453=1,B461)+IF($J$471=1,B479)+IF($J$489=1,B497)+IF($J$507=1,B515)+IF($J$525=1,B533)+IF($J$543=1,B551)+IF($J$561=1,B569)+IF($J$579=1,B587)+IF($J$597=1,B605)+IF($J$615=1,B623)+IF($J$633=1,B641)+IF($J$651=1,B659)+IF($J$669=1,B677)+IF($J$687=1,B695)+IF($J$705=1,B713)+IF($J$723=1,B731)</f>
        <v>0</v>
      </c>
      <c r="C11" s="11">
        <f t="shared" si="8"/>
        <v>1</v>
      </c>
      <c r="D11" s="11">
        <f t="shared" si="8"/>
        <v>0</v>
      </c>
      <c r="E11" s="11">
        <f t="shared" si="8"/>
        <v>3</v>
      </c>
      <c r="F11" s="11">
        <f t="shared" si="8"/>
        <v>1</v>
      </c>
      <c r="G11" s="12"/>
      <c r="H11" s="6"/>
      <c r="L11" s="1" t="s">
        <v>52</v>
      </c>
    </row>
    <row r="12" spans="1:12">
      <c r="A12" s="22" t="s">
        <v>67</v>
      </c>
      <c r="B12" s="11">
        <f t="shared" ref="B12:F12" si="9">IF($J$21=1,B30)+IF($J$39=1,B48)+IF($J$57=1,B66)+IF($J$75=1,B84)+IF($J$93=1,B102)+IF($J$111=1,B120)+IF($J$129=1,B138)+IF($J$147=1,B156)+IF($J$165=1,B174)+IF($J$183=1,B192)+IF($J$201=1,B210)+IF($J$219=1,B228)+IF($J$237=1,B246)+IF($J$255=1,B264)+IF($J$273=1,B282)+IF($J$291=1,B300)+IF($J$309=1,B318)+IF($J$327=1,B336)+IF($J$345=1,B354)+IF($J$363=1,B372)+IF($J$381=1,B390)+IF($J$399=1,B408)+IF($J$417=1,B426)+IF($J$435=1,B444)+IF($J$453=1,B462)+IF($J$471=1,B480)+IF($J$489=1,B498)+IF($J$507=1,B516)+IF($J$525=1,B534)+IF($J$543=1,B552)+IF($J$561=1,B570)+IF($J$579=1,B588)+IF($J$597=1,B606)+IF($J$615=1,B624)+IF($J$633=1,B642)+IF($J$651=1,B660)+IF($J$669=1,B678)+IF($J$687=1,B696)+IF($J$705=1,B714)+IF($J$723=1,B732)</f>
        <v>0</v>
      </c>
      <c r="C12" s="11">
        <f t="shared" si="9"/>
        <v>0</v>
      </c>
      <c r="D12" s="11">
        <f t="shared" si="9"/>
        <v>1</v>
      </c>
      <c r="E12" s="11">
        <f t="shared" si="9"/>
        <v>3</v>
      </c>
      <c r="F12" s="11">
        <f t="shared" si="9"/>
        <v>1</v>
      </c>
      <c r="G12" s="13"/>
      <c r="H12" s="3"/>
      <c r="L12" s="1" t="s">
        <v>53</v>
      </c>
    </row>
    <row r="13" spans="1:12" ht="18.75">
      <c r="A13" s="22" t="s">
        <v>68</v>
      </c>
      <c r="B13" s="11">
        <f t="shared" ref="B13:F13" si="10">IF($J$21=1,B31)+IF($J$39=1,B49)+IF($J$57=1,B67)+IF($J$75=1,B85)+IF($J$93=1,B103)+IF($J$111=1,B121)+IF($J$129=1,B139)+IF($J$147=1,B157)+IF($J$165=1,B175)+IF($J$183=1,B193)+IF($J$201=1,B211)+IF($J$219=1,B229)+IF($J$237=1,B247)+IF($J$255=1,B265)+IF($J$273=1,B283)+IF($J$291=1,B301)+IF($J$309=1,B319)+IF($J$327=1,B337)+IF($J$345=1,B355)+IF($J$363=1,B373)+IF($J$381=1,B391)+IF($J$399=1,B409)+IF($J$417=1,B427)+IF($J$435=1,B445)+IF($J$453=1,B463)+IF($J$471=1,B481)+IF($J$489=1,B499)+IF($J$507=1,B517)+IF($J$525=1,B535)+IF($J$543=1,B553)+IF($J$561=1,B571)+IF($J$579=1,B589)+IF($J$597=1,B607)+IF($J$615=1,B625)+IF($J$633=1,B643)+IF($J$651=1,B661)+IF($J$669=1,B679)+IF($J$687=1,B697)+IF($J$705=1,B715)+IF($J$723=1,B733)</f>
        <v>0</v>
      </c>
      <c r="C13" s="11">
        <f t="shared" si="10"/>
        <v>1</v>
      </c>
      <c r="D13" s="11">
        <f t="shared" si="10"/>
        <v>0</v>
      </c>
      <c r="E13" s="11">
        <f t="shared" si="10"/>
        <v>3</v>
      </c>
      <c r="F13" s="11">
        <f t="shared" si="10"/>
        <v>1</v>
      </c>
      <c r="G13" s="13"/>
      <c r="H13" s="6"/>
      <c r="L13" s="1" t="s">
        <v>55</v>
      </c>
    </row>
    <row r="14" spans="1:12" ht="18.75" thickBot="1">
      <c r="A14" s="25" t="s">
        <v>75</v>
      </c>
      <c r="B14" s="11">
        <f t="shared" ref="B14:F14" si="11">IF($J$21=1,B32)+IF($J$39=1,B50)+IF($J$57=1,B68)+IF($J$75=1,B86)+IF($J$93=1,B104)+IF($J$111=1,B122)+IF($J$129=1,B140)+IF($J$147=1,B158)+IF($J$165=1,B176)+IF($J$183=1,B194)+IF($J$201=1,B212)+IF($J$219=1,B230)+IF($J$237=1,B248)+IF($J$255=1,B266)+IF($J$273=1,B284)+IF($J$291=1,B302)+IF($J$309=1,B320)+IF($J$327=1,B338)+IF($J$345=1,B356)+IF($J$363=1,B374)+IF($J$381=1,B392)+IF($J$399=1,B410)+IF($J$417=1,B428)+IF($J$435=1,B446)+IF($J$453=1,B464)+IF($J$471=1,B482)+IF($J$489=1,B500)+IF($J$507=1,B518)+IF($J$525=1,B536)+IF($J$543=1,B554)+IF($J$561=1,B572)+IF($J$579=1,B590)+IF($J$597=1,B608)+IF($J$615=1,B626)+IF($J$633=1,B644)+IF($J$651=1,B662)+IF($J$669=1,B680)+IF($J$687=1,B698)+IF($J$705=1,B716)+IF($J$723=1,B734)</f>
        <v>1</v>
      </c>
      <c r="C14" s="11">
        <f t="shared" si="11"/>
        <v>0</v>
      </c>
      <c r="D14" s="11">
        <f t="shared" si="11"/>
        <v>0</v>
      </c>
      <c r="E14" s="11">
        <f t="shared" si="11"/>
        <v>2</v>
      </c>
      <c r="F14" s="11">
        <f t="shared" si="11"/>
        <v>1</v>
      </c>
      <c r="G14" s="13"/>
      <c r="H14" s="3"/>
      <c r="L14" s="1" t="s">
        <v>56</v>
      </c>
    </row>
    <row r="15" spans="1:12" ht="19.5" thickBot="1">
      <c r="A15" s="27" t="s">
        <v>80</v>
      </c>
      <c r="B15" s="46">
        <v>0</v>
      </c>
      <c r="C15" s="46">
        <v>1</v>
      </c>
      <c r="D15" s="46">
        <v>2</v>
      </c>
      <c r="E15" s="47">
        <v>3</v>
      </c>
      <c r="H15" s="6"/>
    </row>
    <row r="16" spans="1:12" ht="19.5" thickTop="1" thickBot="1">
      <c r="A16" s="28">
        <v>2</v>
      </c>
      <c r="B16" s="48">
        <f>IF($J$21=1,B34)+IF($J$39=1,B52)+IF($J$57=1,B70)+IF($J$75=1,B88)+IF($J$93=1,B106)+IF($J$111=1,B124)+IF($J$129=1,B142)+IF($J$147=1,B160)+IF($J$165=1,B178)+IF($J$183=1,B196)+IF($J$201=1,B214)+IF($J$219=1,B232)+IF($J$237=1,B250)+IF($J$255=1,B268)+IF($J$273=1,B286)+IF($J$291=1,B304)+IF($J$309=1,B322)+IF($J$327=1,B340)+IF($J$345=1,B358)+IF($J$363=1,B376)+IF($J$381=1,B394)+IF($J$399=1,B412)+IF($J$417=1,B430)+IF($J$435=1,B448)+IF($J$453=1,B466)+IF($J$471=1,B484)+IF($J$489=1,B502)+IF($J$507=1,B520)+IF($J$525=1,B538)+IF($J$543=1,B556)+IF($J$561=1,B574)+IF($J$579=1,B592)+IF($J$597=1,B610)+IF($J$615=1,B628)+IF($J$633=1,B646)+IF($J$651=1,B664)+IF($J$669=1,B682)+IF($J$687=1,B700)+IF($J$705=1,B718)+IF($J$723=1,B736)</f>
        <v>0</v>
      </c>
      <c r="C16" s="49">
        <f>IF($J$21=1,C34)+IF($J$39=1,C52)+IF($J$57=1,C70)+IF($J$75=1,C88)+IF($J$93=1,C106)+IF($J$111=1,C124)+IF($J$129=1,C142)+IF($J$147=1,C160)+IF($J$165=1,C178)+IF($J$183=1,C196)+IF($J$201=1,C214)+IF($J$219=1,C232)+IF($J$237=1,C250)+IF($J$255=1,C268)+IF($J$273=1,C286)+IF($J$291=1,C304)+IF($J$309=1,C322)+IF($J$327=1,C340)+IF($J$345=1,C358)+IF($J$363=1,C376)+IF($J$381=1,C394)+IF($J$399=1,C412)+IF($J$417=1,C430)+IF($J$435=1,C448)+IF($J$453=1,C466)+IF($J$471=1,C484)+IF($J$489=1,C502)+IF($J$507=1,C520)+IF($J$525=1,C538)+IF($J$543=1,C556)+IF($J$561=1,C574)+IF($J$579=1,C592)+IF($J$597=1,C610)+IF($J$615=1,C628)+IF($J$633=1,C646)+IF($J$651=1,C664)+IF($J$669=1,C682)+IF($J$687=1,C700)+IF($J$705=1,C718)+IF($J$723=1,C736)</f>
        <v>3</v>
      </c>
      <c r="D16" s="49">
        <f>IF($J$21=1,D34)+IF($J$39=1,D52)+IF($J$57=1,D70)+IF($J$75=1,D88)+IF($J$93=1,D106)+IF($J$111=1,D124)+IF($J$129=1,D142)+IF($J$147=1,D160)+IF($J$165=1,D178)+IF($J$183=1,D196)+IF($J$201=1,D214)+IF($J$219=1,D232)+IF($J$237=1,D250)+IF($J$255=1,D268)+IF($J$273=1,D286)+IF($J$291=1,D304)+IF($J$309=1,D322)+IF($J$327=1,D340)+IF($J$345=1,D358)+IF($J$363=1,D376)+IF($J$381=1,D394)+IF($J$399=1,D412)+IF($J$417=1,D430)+IF($J$435=1,D448)+IF($J$453=1,D466)+IF($J$471=1,D484)+IF($J$489=1,D502)+IF($J$507=1,D520)+IF($J$525=1,D538)+IF($J$543=1,D556)+IF($J$561=1,D574)+IF($J$579=1,D592)+IF($J$597=1,D610)+IF($J$615=1,D628)+IF($J$633=1,D646)+IF($J$651=1,D664)+IF($J$669=1,D682)+IF($J$687=1,D700)+IF($J$705=1,D718)+IF($J$723=1,D736)</f>
        <v>0</v>
      </c>
      <c r="E16" s="50">
        <f>IF($J$21=1,E34)+IF($J$39=1,E52)+IF($J$57=1,E70)+IF($J$75=1,E88)+IF($J$93=1,E106)+IF($J$111=1,E124)+IF($J$129=1,E142)+IF($J$147=1,E160)+IF($J$165=1,E178)+IF($J$183=1,E196)+IF($J$201=1,E214)+IF($J$219=1,E232)+IF($J$237=1,E250)+IF($J$255=1,E268)+IF($J$273=1,E286)+IF($J$291=1,E304)+IF($J$309=1,E322)+IF($J$327=1,E340)+IF($J$345=1,E358)+IF($J$363=1,E376)+IF($J$381=1,E394)+IF($J$399=1,E412)+IF($J$417=1,E430)+IF($J$435=1,E448)+IF($J$453=1,E466)+IF($J$471=1,E484)+IF($J$489=1,E502)+IF($J$507=1,E520)+IF($J$525=1,E538)+IF($J$543=1,E556)+IF($J$561=1,E574)+IF($J$579=1,E592)+IF($J$597=1,E610)+IF($J$615=1,E628)+IF($J$633=1,E646)+IF($J$651=1,E664)+IF($J$669=1,E682)+IF($J$687=1,E700)+IF($J$705=1,E718)+IF($J$723=1,E736)</f>
        <v>1</v>
      </c>
      <c r="F16" s="62">
        <f>SUM(B16:E16)</f>
        <v>4</v>
      </c>
      <c r="H16" s="3"/>
      <c r="I16" s="24" t="s">
        <v>81</v>
      </c>
      <c r="J16" s="43">
        <f>IF(SUM(B3:D14)&gt;0,1,10^(-5))</f>
        <v>1</v>
      </c>
    </row>
    <row r="17" spans="1:12" ht="20.25" thickTop="1" thickBot="1">
      <c r="A17" s="29">
        <v>3</v>
      </c>
      <c r="B17" s="51">
        <f>IF($J$21=1,B35)+IF($J$39=1,B53)+IF($J$57=1,B71)+IF($J$75=1,B89)+IF($J$93=1,B107)+IF($J$111=1,B125)+IF($J$129=1,B143)+IF($J$147=1,B161)+IF($J$165=1,B179)+IF($J$183=1,B197)+IF($J$201=1,B215)+IF($J$219=1,B233)+IF($J$237=1,B251)+IF($J$255=1,B269)+IF($J$273=1,B287)+IF($J$291=1,B305)+IF($J$309=1,B323)+IF($J$327=1,B341)+IF($J$345=1,B359)+IF($J$363=1,B377)+IF($J$381=1,B395)+IF($J$399=1,B413)+IF($J$417=1,B431)+IF($J$435=1,B449)+IF($J$453=1,B467)+IF($J$471=1,B485)+IF($J$489=1,B503)+IF($J$507=1,B521)+IF($J$525=1,B539)+IF($J$543=1,B557)+IF($J$561=1,B575)+IF($J$579=1,B593)+IF($J$597=1,B611)+IF($J$615=1,B629)+IF($J$633=1,B647)+IF($J$651=1,B665)+IF($J$669=1,B683)+IF($J$687=1,B701)+IF($J$705=1,B719)+IF($J$723=1,B737)</f>
        <v>1</v>
      </c>
      <c r="C17" s="52">
        <f>IF($J$21=1,C35)+IF($J$39=1,C53)+IF($J$57=1,C71)+IF($J$75=1,C89)+IF($J$93=1,C107)+IF($J$111=1,C125)+IF($J$129=1,C143)+IF($J$147=1,C161)+IF($J$165=1,C179)+IF($J$183=1,C197)+IF($J$201=1,C215)+IF($J$219=1,C233)+IF($J$237=1,C251)+IF($J$255=1,C269)+IF($J$273=1,C287)+IF($J$291=1,C305)+IF($J$309=1,C323)+IF($J$327=1,C341)+IF($J$345=1,C359)+IF($J$363=1,C377)+IF($J$381=1,C395)+IF($J$399=1,C413)+IF($J$417=1,C431)+IF($J$435=1,C449)+IF($J$453=1,C467)+IF($J$471=1,C485)+IF($J$489=1,C503)+IF($J$507=1,C521)+IF($J$525=1,C539)+IF($J$543=1,C557)+IF($J$561=1,C575)+IF($J$579=1,C593)+IF($J$597=1,C611)+IF($J$615=1,C629)+IF($J$633=1,C647)+IF($J$651=1,C665)+IF($J$669=1,C683)+IF($J$687=1,C701)+IF($J$705=1,C719)+IF($J$723=1,C737)</f>
        <v>5</v>
      </c>
      <c r="D17" s="52">
        <f>IF($J$21=1,D35)+IF($J$39=1,D53)+IF($J$57=1,D71)+IF($J$75=1,D89)+IF($J$93=1,D107)+IF($J$111=1,D125)+IF($J$129=1,D143)+IF($J$147=1,D161)+IF($J$165=1,D179)+IF($J$183=1,D197)+IF($J$201=1,D215)+IF($J$219=1,D233)+IF($J$237=1,D251)+IF($J$255=1,D269)+IF($J$273=1,D287)+IF($J$291=1,D305)+IF($J$309=1,D323)+IF($J$327=1,D341)+IF($J$345=1,D359)+IF($J$363=1,D377)+IF($J$381=1,D395)+IF($J$399=1,D413)+IF($J$417=1,D431)+IF($J$435=1,D449)+IF($J$453=1,D467)+IF($J$471=1,D485)+IF($J$489=1,D503)+IF($J$507=1,D521)+IF($J$525=1,D539)+IF($J$543=1,D557)+IF($J$561=1,D575)+IF($J$579=1,D593)+IF($J$597=1,D611)+IF($J$615=1,D629)+IF($J$633=1,D647)+IF($J$651=1,D665)+IF($J$669=1,D683)+IF($J$687=1,D701)+IF($J$705=1,D719)+IF($J$723=1,D737)</f>
        <v>2</v>
      </c>
      <c r="E17" s="53">
        <f>IF($J$21=1,E35)+IF($J$39=1,E53)+IF($J$57=1,E71)+IF($J$75=1,E89)+IF($J$93=1,E107)+IF($J$111=1,E125)+IF($J$129=1,E143)+IF($J$147=1,E161)+IF($J$165=1,E179)+IF($J$183=1,E197)+IF($J$201=1,E215)+IF($J$219=1,E233)+IF($J$237=1,E251)+IF($J$255=1,E269)+IF($J$273=1,E287)+IF($J$291=1,E305)+IF($J$309=1,E323)+IF($J$327=1,E341)+IF($J$345=1,E359)+IF($J$363=1,E377)+IF($J$381=1,E395)+IF($J$399=1,E413)+IF($J$417=1,E431)+IF($J$435=1,E449)+IF($J$453=1,E467)+IF($J$471=1,E485)+IF($J$489=1,E503)+IF($J$507=1,E521)+IF($J$525=1,E539)+IF($J$543=1,E557)+IF($J$561=1,E575)+IF($J$579=1,E593)+IF($J$597=1,E611)+IF($J$615=1,E629)+IF($J$633=1,E647)+IF($J$651=1,E665)+IF($J$669=1,E683)+IF($J$687=1,E701)+IF($J$705=1,E719)+IF($J$723=1,E737)</f>
        <v>0</v>
      </c>
      <c r="F17" s="63">
        <f>SUM(B17:E17)</f>
        <v>8</v>
      </c>
      <c r="H17" s="6"/>
    </row>
    <row r="18" spans="1:12" ht="19.5" thickTop="1" thickBot="1">
      <c r="B18" s="64">
        <f>B16+B17</f>
        <v>1</v>
      </c>
      <c r="C18" s="65">
        <f t="shared" ref="C18" si="12">C16+C17</f>
        <v>8</v>
      </c>
      <c r="D18" s="65">
        <f t="shared" ref="D18" si="13">D16+D17</f>
        <v>2</v>
      </c>
      <c r="E18" s="66">
        <f t="shared" ref="E18" si="14">E16+E17</f>
        <v>1</v>
      </c>
      <c r="F18" s="45">
        <f>F16+F17</f>
        <v>12</v>
      </c>
    </row>
    <row r="19" spans="1:12" ht="20.25" thickTop="1" thickBot="1">
      <c r="A19" s="5" t="str">
        <f>'Название и список группы'!A2</f>
        <v>Ахаррам</v>
      </c>
      <c r="B19" s="18" t="str">
        <f>'Название и список группы'!B2</f>
        <v>Юнесс</v>
      </c>
      <c r="C19" s="18"/>
      <c r="D19" s="18"/>
      <c r="E19" s="18"/>
      <c r="F19" s="18"/>
      <c r="G19" s="18"/>
      <c r="H19" s="18"/>
      <c r="I19" s="18"/>
      <c r="J19" s="18"/>
    </row>
    <row r="20" spans="1:12" ht="19.5" thickTop="1" thickBot="1">
      <c r="A20" s="1" t="s">
        <v>69</v>
      </c>
      <c r="B20" s="11" t="s">
        <v>70</v>
      </c>
      <c r="C20" s="11" t="s">
        <v>71</v>
      </c>
      <c r="D20" s="11" t="s">
        <v>72</v>
      </c>
      <c r="E20" s="11" t="s">
        <v>73</v>
      </c>
      <c r="F20" s="11" t="s">
        <v>74</v>
      </c>
      <c r="G20" s="13"/>
      <c r="H20" s="3"/>
      <c r="I20" s="3"/>
      <c r="J20" s="44" t="s">
        <v>0</v>
      </c>
      <c r="L20" s="4" t="str">
        <f>L$2</f>
        <v>12 серий бросков монеты</v>
      </c>
    </row>
    <row r="21" spans="1:12" ht="20.25" thickTop="1" thickBot="1">
      <c r="A21" s="22" t="s">
        <v>58</v>
      </c>
      <c r="B21" s="54"/>
      <c r="C21" s="54">
        <v>1</v>
      </c>
      <c r="D21" s="54">
        <v>1</v>
      </c>
      <c r="E21" s="11">
        <f>IF(B21=1,2,3)</f>
        <v>3</v>
      </c>
      <c r="F21" s="11">
        <f>IF(B21=1,IF(C21=1,3,1),C21+D21)</f>
        <v>2</v>
      </c>
      <c r="G21" s="13"/>
      <c r="H21" s="6"/>
      <c r="I21" s="6"/>
      <c r="J21" s="45">
        <f>IF(F36=12,1,0.000001)</f>
        <v>1</v>
      </c>
      <c r="L21" s="17" t="str">
        <f>L$3</f>
        <v>Если в первом броске серии</v>
      </c>
    </row>
    <row r="22" spans="1:12" ht="19.5" thickTop="1">
      <c r="A22" s="22" t="s">
        <v>59</v>
      </c>
      <c r="B22" s="54">
        <v>1</v>
      </c>
      <c r="C22" s="54">
        <v>1</v>
      </c>
      <c r="D22" s="54"/>
      <c r="E22" s="11">
        <f t="shared" ref="E22:E32" si="15">IF(B22=1,2,3)</f>
        <v>2</v>
      </c>
      <c r="F22" s="11">
        <f t="shared" ref="F22:F32" si="16">IF(B22=1,IF(C22=1,3,1),C22+D22)</f>
        <v>3</v>
      </c>
      <c r="G22" s="13"/>
      <c r="H22" s="3"/>
      <c r="I22" s="6"/>
      <c r="L22" s="17" t="str">
        <f>L$4</f>
        <v>выпал "орел", то начисляется 1 балл и</v>
      </c>
    </row>
    <row r="23" spans="1:12" ht="18.75">
      <c r="A23" s="22" t="s">
        <v>60</v>
      </c>
      <c r="B23" s="54">
        <v>1</v>
      </c>
      <c r="C23" s="54"/>
      <c r="D23" s="54"/>
      <c r="E23" s="11">
        <f t="shared" si="15"/>
        <v>2</v>
      </c>
      <c r="F23" s="11">
        <f t="shared" si="16"/>
        <v>1</v>
      </c>
      <c r="G23" s="12"/>
      <c r="H23" s="6"/>
      <c r="I23" s="6"/>
      <c r="L23" s="17" t="str">
        <f>L$5</f>
        <v xml:space="preserve"> серию завершает второй бросок.</v>
      </c>
    </row>
    <row r="24" spans="1:12" ht="18.75">
      <c r="A24" s="22" t="s">
        <v>61</v>
      </c>
      <c r="B24" s="54">
        <v>1</v>
      </c>
      <c r="C24" s="54"/>
      <c r="D24" s="54"/>
      <c r="E24" s="11">
        <f t="shared" si="15"/>
        <v>2</v>
      </c>
      <c r="F24" s="11">
        <f t="shared" si="16"/>
        <v>1</v>
      </c>
      <c r="G24" s="13"/>
      <c r="H24" s="3"/>
      <c r="I24" s="7"/>
      <c r="L24" s="17" t="str">
        <f>L$6</f>
        <v xml:space="preserve"> Если на втором броске "орел",</v>
      </c>
    </row>
    <row r="25" spans="1:12" ht="18.75">
      <c r="A25" s="22" t="s">
        <v>62</v>
      </c>
      <c r="B25" s="54"/>
      <c r="C25" s="54"/>
      <c r="D25" s="54"/>
      <c r="E25" s="11">
        <f t="shared" si="15"/>
        <v>3</v>
      </c>
      <c r="F25" s="11">
        <f t="shared" si="16"/>
        <v>0</v>
      </c>
      <c r="G25" s="16"/>
      <c r="H25" s="6"/>
      <c r="I25" s="7"/>
      <c r="L25" s="17" t="str">
        <f>L$7</f>
        <v>добавляют 2 балла, иначе 0.</v>
      </c>
    </row>
    <row r="26" spans="1:12">
      <c r="A26" s="22" t="s">
        <v>63</v>
      </c>
      <c r="B26" s="54"/>
      <c r="C26" s="54">
        <v>1</v>
      </c>
      <c r="D26" s="54"/>
      <c r="E26" s="11">
        <f t="shared" si="15"/>
        <v>3</v>
      </c>
      <c r="F26" s="11">
        <f t="shared" si="16"/>
        <v>1</v>
      </c>
      <c r="G26" s="12"/>
      <c r="H26" s="3"/>
      <c r="L26" s="17" t="str">
        <f>L$8</f>
        <v>Если в первом броске серии</v>
      </c>
    </row>
    <row r="27" spans="1:12" ht="18.75">
      <c r="A27" s="22" t="s">
        <v>64</v>
      </c>
      <c r="B27" s="54"/>
      <c r="C27" s="54"/>
      <c r="D27" s="54">
        <v>1</v>
      </c>
      <c r="E27" s="11">
        <f t="shared" si="15"/>
        <v>3</v>
      </c>
      <c r="F27" s="11">
        <f t="shared" si="16"/>
        <v>1</v>
      </c>
      <c r="G27" s="16"/>
      <c r="H27" s="6"/>
      <c r="L27" s="17" t="str">
        <f>L$9</f>
        <v>выпала "решка", то серию завершают</v>
      </c>
    </row>
    <row r="28" spans="1:12">
      <c r="A28" s="22" t="s">
        <v>65</v>
      </c>
      <c r="B28" s="54"/>
      <c r="C28" s="54">
        <v>1</v>
      </c>
      <c r="D28" s="54">
        <v>1</v>
      </c>
      <c r="E28" s="11">
        <f t="shared" si="15"/>
        <v>3</v>
      </c>
      <c r="F28" s="11">
        <f t="shared" si="16"/>
        <v>2</v>
      </c>
      <c r="G28" s="13"/>
      <c r="H28" s="3"/>
      <c r="L28" s="17" t="str">
        <f>L$10</f>
        <v xml:space="preserve"> второй и третий броски.</v>
      </c>
    </row>
    <row r="29" spans="1:12" ht="18.75">
      <c r="A29" s="22" t="s">
        <v>66</v>
      </c>
      <c r="B29" s="54"/>
      <c r="C29" s="54">
        <v>1</v>
      </c>
      <c r="D29" s="54"/>
      <c r="E29" s="11">
        <f t="shared" si="15"/>
        <v>3</v>
      </c>
      <c r="F29" s="11">
        <f t="shared" si="16"/>
        <v>1</v>
      </c>
      <c r="G29" s="12"/>
      <c r="H29" s="6"/>
      <c r="L29" s="17" t="str">
        <f>L$11</f>
        <v xml:space="preserve"> За каждого "орла" при 2 и 3-м броске</v>
      </c>
    </row>
    <row r="30" spans="1:12">
      <c r="A30" s="22" t="s">
        <v>67</v>
      </c>
      <c r="B30" s="54"/>
      <c r="C30" s="54"/>
      <c r="D30" s="54">
        <v>1</v>
      </c>
      <c r="E30" s="11">
        <f t="shared" si="15"/>
        <v>3</v>
      </c>
      <c r="F30" s="11">
        <f t="shared" si="16"/>
        <v>1</v>
      </c>
      <c r="G30" s="13"/>
      <c r="H30" s="3"/>
      <c r="L30" s="17" t="str">
        <f>L$12</f>
        <v>начисляется 1 балл.</v>
      </c>
    </row>
    <row r="31" spans="1:12" ht="18.75">
      <c r="A31" s="22" t="s">
        <v>68</v>
      </c>
      <c r="B31" s="54"/>
      <c r="C31" s="54">
        <v>1</v>
      </c>
      <c r="D31" s="54"/>
      <c r="E31" s="11">
        <f t="shared" si="15"/>
        <v>3</v>
      </c>
      <c r="F31" s="11">
        <f t="shared" si="16"/>
        <v>1</v>
      </c>
      <c r="G31" s="13"/>
      <c r="H31" s="6"/>
      <c r="L31" s="17" t="str">
        <f>L$13</f>
        <v>X - общее число бросков в серии,</v>
      </c>
    </row>
    <row r="32" spans="1:12" ht="18.75" thickBot="1">
      <c r="A32" s="25" t="s">
        <v>75</v>
      </c>
      <c r="B32" s="55">
        <v>1</v>
      </c>
      <c r="C32" s="55"/>
      <c r="D32" s="55"/>
      <c r="E32" s="14">
        <f t="shared" si="15"/>
        <v>2</v>
      </c>
      <c r="F32" s="11">
        <f t="shared" si="16"/>
        <v>1</v>
      </c>
      <c r="G32" s="13"/>
      <c r="H32" s="3"/>
      <c r="L32" s="17" t="str">
        <f>L$14</f>
        <v>Y - число начисленных баллов.</v>
      </c>
    </row>
    <row r="33" spans="1:12" ht="19.5" thickBot="1">
      <c r="A33" s="27" t="s">
        <v>80</v>
      </c>
      <c r="B33" s="30">
        <v>0</v>
      </c>
      <c r="C33" s="30">
        <v>1</v>
      </c>
      <c r="D33" s="30">
        <v>2</v>
      </c>
      <c r="E33" s="31">
        <v>3</v>
      </c>
      <c r="H33" s="6"/>
      <c r="L33" s="17">
        <f>L$15</f>
        <v>0</v>
      </c>
    </row>
    <row r="34" spans="1:12" ht="19.5" thickTop="1" thickBot="1">
      <c r="A34" s="28">
        <v>2</v>
      </c>
      <c r="B34" s="56"/>
      <c r="C34" s="57">
        <v>3</v>
      </c>
      <c r="D34" s="57"/>
      <c r="E34" s="58">
        <v>1</v>
      </c>
      <c r="F34" s="62">
        <f>SUM(B34:E34)</f>
        <v>4</v>
      </c>
      <c r="H34" s="3"/>
      <c r="I34" s="24" t="s">
        <v>81</v>
      </c>
      <c r="J34" s="43">
        <f>IF(SUM(B21:D32)&gt;0,1,10^(-5))</f>
        <v>1</v>
      </c>
      <c r="L34" s="17">
        <f>L$16</f>
        <v>0</v>
      </c>
    </row>
    <row r="35" spans="1:12" ht="20.25" thickTop="1" thickBot="1">
      <c r="A35" s="29">
        <v>3</v>
      </c>
      <c r="B35" s="59">
        <v>1</v>
      </c>
      <c r="C35" s="60">
        <v>5</v>
      </c>
      <c r="D35" s="60">
        <v>2</v>
      </c>
      <c r="E35" s="61"/>
      <c r="F35" s="63">
        <f>SUM(B35:E35)</f>
        <v>8</v>
      </c>
      <c r="H35" s="6"/>
      <c r="L35" s="17">
        <f>L$17</f>
        <v>0</v>
      </c>
    </row>
    <row r="36" spans="1:12" ht="19.5" thickTop="1" thickBot="1">
      <c r="B36" s="64">
        <f>B34+B35</f>
        <v>1</v>
      </c>
      <c r="C36" s="65">
        <f t="shared" ref="C36" si="17">C34+C35</f>
        <v>8</v>
      </c>
      <c r="D36" s="65">
        <f t="shared" ref="D36" si="18">D34+D35</f>
        <v>2</v>
      </c>
      <c r="E36" s="66">
        <f t="shared" ref="E36" si="19">E34+E35</f>
        <v>1</v>
      </c>
      <c r="F36" s="45">
        <f>F34+F35</f>
        <v>12</v>
      </c>
    </row>
    <row r="37" spans="1:12" ht="20.25" thickTop="1" thickBot="1">
      <c r="A37" s="5" t="str">
        <f>'Название и список группы'!A3</f>
        <v>Дауд</v>
      </c>
      <c r="B37" s="18" t="str">
        <f>'Название и список группы'!B3</f>
        <v>Мохамед Оссама Мохамед Абдраббу</v>
      </c>
      <c r="C37" s="18"/>
      <c r="D37" s="18"/>
      <c r="E37" s="18"/>
      <c r="F37" s="18"/>
      <c r="G37" s="18"/>
      <c r="H37" s="18"/>
      <c r="I37" s="18"/>
      <c r="J37" s="18"/>
    </row>
    <row r="38" spans="1:12" ht="19.5" thickTop="1" thickBot="1">
      <c r="A38" s="1" t="s">
        <v>69</v>
      </c>
      <c r="B38" s="11" t="s">
        <v>70</v>
      </c>
      <c r="C38" s="11" t="s">
        <v>71</v>
      </c>
      <c r="D38" s="11" t="s">
        <v>72</v>
      </c>
      <c r="E38" s="11" t="s">
        <v>73</v>
      </c>
      <c r="F38" s="11" t="s">
        <v>74</v>
      </c>
      <c r="G38" s="13"/>
      <c r="H38" s="3"/>
      <c r="I38" s="3"/>
      <c r="J38" s="44" t="s">
        <v>0</v>
      </c>
      <c r="L38" s="4" t="str">
        <f>L$2</f>
        <v>12 серий бросков монеты</v>
      </c>
    </row>
    <row r="39" spans="1:12" ht="20.25" thickTop="1" thickBot="1">
      <c r="A39" s="22" t="s">
        <v>58</v>
      </c>
      <c r="B39" s="54"/>
      <c r="C39" s="54"/>
      <c r="D39" s="54"/>
      <c r="E39" s="11">
        <f>IF(B39=1,2,3)</f>
        <v>3</v>
      </c>
      <c r="F39" s="11">
        <f>IF(B39=1,IF(C39=1,3,1),C39+D39)</f>
        <v>0</v>
      </c>
      <c r="G39" s="13"/>
      <c r="H39" s="6"/>
      <c r="I39" s="6"/>
      <c r="J39" s="45">
        <f>IF(F54=12,1,0.000001)</f>
        <v>9.9999999999999995E-7</v>
      </c>
      <c r="L39" s="17" t="str">
        <f>L$3</f>
        <v>Если в первом броске серии</v>
      </c>
    </row>
    <row r="40" spans="1:12" ht="19.5" thickTop="1">
      <c r="A40" s="22" t="s">
        <v>59</v>
      </c>
      <c r="B40" s="54"/>
      <c r="C40" s="54"/>
      <c r="D40" s="54"/>
      <c r="E40" s="11">
        <f t="shared" ref="E40:E50" si="20">IF(B40=1,2,3)</f>
        <v>3</v>
      </c>
      <c r="F40" s="11">
        <f t="shared" ref="F40:F50" si="21">IF(B40=1,IF(C40=1,3,1),C40+D40)</f>
        <v>0</v>
      </c>
      <c r="G40" s="13"/>
      <c r="H40" s="3"/>
      <c r="I40" s="6"/>
      <c r="L40" s="17" t="str">
        <f>L$4</f>
        <v>выпал "орел", то начисляется 1 балл и</v>
      </c>
    </row>
    <row r="41" spans="1:12" ht="18.75">
      <c r="A41" s="22" t="s">
        <v>60</v>
      </c>
      <c r="B41" s="54"/>
      <c r="C41" s="54"/>
      <c r="D41" s="54"/>
      <c r="E41" s="11">
        <f t="shared" si="20"/>
        <v>3</v>
      </c>
      <c r="F41" s="11">
        <f t="shared" si="21"/>
        <v>0</v>
      </c>
      <c r="G41" s="12"/>
      <c r="H41" s="6"/>
      <c r="I41" s="6"/>
      <c r="L41" s="17" t="str">
        <f>L$5</f>
        <v xml:space="preserve"> серию завершает второй бросок.</v>
      </c>
    </row>
    <row r="42" spans="1:12" ht="18.75">
      <c r="A42" s="22" t="s">
        <v>61</v>
      </c>
      <c r="B42" s="54"/>
      <c r="C42" s="54"/>
      <c r="D42" s="54"/>
      <c r="E42" s="11">
        <f t="shared" si="20"/>
        <v>3</v>
      </c>
      <c r="F42" s="11">
        <f t="shared" si="21"/>
        <v>0</v>
      </c>
      <c r="G42" s="13"/>
      <c r="H42" s="3"/>
      <c r="I42" s="7"/>
      <c r="L42" s="17" t="str">
        <f>L$6</f>
        <v xml:space="preserve"> Если на втором броске "орел",</v>
      </c>
    </row>
    <row r="43" spans="1:12" ht="18.75">
      <c r="A43" s="22" t="s">
        <v>62</v>
      </c>
      <c r="B43" s="54"/>
      <c r="C43" s="54"/>
      <c r="D43" s="54"/>
      <c r="E43" s="11">
        <f t="shared" si="20"/>
        <v>3</v>
      </c>
      <c r="F43" s="11">
        <f t="shared" si="21"/>
        <v>0</v>
      </c>
      <c r="G43" s="16"/>
      <c r="H43" s="6"/>
      <c r="I43" s="7"/>
      <c r="L43" s="17" t="str">
        <f>L$7</f>
        <v>добавляют 2 балла, иначе 0.</v>
      </c>
    </row>
    <row r="44" spans="1:12">
      <c r="A44" s="22" t="s">
        <v>63</v>
      </c>
      <c r="B44" s="54"/>
      <c r="C44" s="54"/>
      <c r="D44" s="54"/>
      <c r="E44" s="11">
        <f t="shared" si="20"/>
        <v>3</v>
      </c>
      <c r="F44" s="11">
        <f t="shared" si="21"/>
        <v>0</v>
      </c>
      <c r="G44" s="12"/>
      <c r="H44" s="3"/>
      <c r="L44" s="17" t="str">
        <f>L$8</f>
        <v>Если в первом броске серии</v>
      </c>
    </row>
    <row r="45" spans="1:12" ht="18.75">
      <c r="A45" s="22" t="s">
        <v>64</v>
      </c>
      <c r="B45" s="54"/>
      <c r="C45" s="54"/>
      <c r="D45" s="54"/>
      <c r="E45" s="11">
        <f t="shared" si="20"/>
        <v>3</v>
      </c>
      <c r="F45" s="11">
        <f t="shared" si="21"/>
        <v>0</v>
      </c>
      <c r="G45" s="16"/>
      <c r="H45" s="6"/>
      <c r="L45" s="17" t="str">
        <f>L$9</f>
        <v>выпала "решка", то серию завершают</v>
      </c>
    </row>
    <row r="46" spans="1:12">
      <c r="A46" s="22" t="s">
        <v>65</v>
      </c>
      <c r="B46" s="54"/>
      <c r="C46" s="54"/>
      <c r="D46" s="54"/>
      <c r="E46" s="11">
        <f t="shared" si="20"/>
        <v>3</v>
      </c>
      <c r="F46" s="11">
        <f t="shared" si="21"/>
        <v>0</v>
      </c>
      <c r="G46" s="13"/>
      <c r="H46" s="3"/>
      <c r="L46" s="17" t="str">
        <f>L$10</f>
        <v xml:space="preserve"> второй и третий броски.</v>
      </c>
    </row>
    <row r="47" spans="1:12" ht="18.75">
      <c r="A47" s="22" t="s">
        <v>66</v>
      </c>
      <c r="B47" s="54"/>
      <c r="C47" s="54"/>
      <c r="D47" s="54"/>
      <c r="E47" s="11">
        <f t="shared" si="20"/>
        <v>3</v>
      </c>
      <c r="F47" s="11">
        <f t="shared" si="21"/>
        <v>0</v>
      </c>
      <c r="G47" s="12"/>
      <c r="H47" s="6"/>
      <c r="L47" s="17" t="str">
        <f>L$11</f>
        <v xml:space="preserve"> За каждого "орла" при 2 и 3-м броске</v>
      </c>
    </row>
    <row r="48" spans="1:12">
      <c r="A48" s="22" t="s">
        <v>67</v>
      </c>
      <c r="B48" s="54"/>
      <c r="C48" s="54"/>
      <c r="D48" s="54"/>
      <c r="E48" s="11">
        <f t="shared" si="20"/>
        <v>3</v>
      </c>
      <c r="F48" s="11">
        <f t="shared" si="21"/>
        <v>0</v>
      </c>
      <c r="G48" s="13"/>
      <c r="H48" s="3"/>
      <c r="L48" s="17" t="str">
        <f>L$12</f>
        <v>начисляется 1 балл.</v>
      </c>
    </row>
    <row r="49" spans="1:12" ht="18.75">
      <c r="A49" s="22" t="s">
        <v>68</v>
      </c>
      <c r="B49" s="54"/>
      <c r="C49" s="54"/>
      <c r="D49" s="54"/>
      <c r="E49" s="11">
        <f t="shared" si="20"/>
        <v>3</v>
      </c>
      <c r="F49" s="11">
        <f t="shared" si="21"/>
        <v>0</v>
      </c>
      <c r="G49" s="13"/>
      <c r="H49" s="6"/>
      <c r="L49" s="17" t="str">
        <f>L$13</f>
        <v>X - общее число бросков в серии,</v>
      </c>
    </row>
    <row r="50" spans="1:12" ht="18.75" thickBot="1">
      <c r="A50" s="25" t="s">
        <v>75</v>
      </c>
      <c r="B50" s="55"/>
      <c r="C50" s="55"/>
      <c r="D50" s="55"/>
      <c r="E50" s="14">
        <f t="shared" si="20"/>
        <v>3</v>
      </c>
      <c r="F50" s="11">
        <f t="shared" si="21"/>
        <v>0</v>
      </c>
      <c r="G50" s="13"/>
      <c r="H50" s="3"/>
      <c r="L50" s="17" t="str">
        <f>L$14</f>
        <v>Y - число начисленных баллов.</v>
      </c>
    </row>
    <row r="51" spans="1:12" ht="19.5" thickBot="1">
      <c r="A51" s="27" t="s">
        <v>80</v>
      </c>
      <c r="B51" s="30">
        <v>0</v>
      </c>
      <c r="C51" s="30">
        <v>1</v>
      </c>
      <c r="D51" s="30">
        <v>2</v>
      </c>
      <c r="E51" s="31">
        <v>3</v>
      </c>
      <c r="H51" s="6"/>
      <c r="L51" s="17">
        <f>L$15</f>
        <v>0</v>
      </c>
    </row>
    <row r="52" spans="1:12" ht="19.5" thickTop="1" thickBot="1">
      <c r="A52" s="28">
        <v>2</v>
      </c>
      <c r="B52" s="56"/>
      <c r="C52" s="57"/>
      <c r="D52" s="57"/>
      <c r="E52" s="58"/>
      <c r="F52" s="62">
        <f>SUM(B52:E52)</f>
        <v>0</v>
      </c>
      <c r="H52" s="3"/>
      <c r="I52" s="24" t="s">
        <v>81</v>
      </c>
      <c r="J52" s="43">
        <f>IF(SUM(B39:D50)&gt;0,1,10^(-5))</f>
        <v>1.0000000000000001E-5</v>
      </c>
      <c r="L52" s="17">
        <f>L$16</f>
        <v>0</v>
      </c>
    </row>
    <row r="53" spans="1:12" ht="20.25" thickTop="1" thickBot="1">
      <c r="A53" s="29">
        <v>3</v>
      </c>
      <c r="B53" s="59"/>
      <c r="C53" s="60"/>
      <c r="D53" s="60"/>
      <c r="E53" s="61"/>
      <c r="F53" s="63">
        <f>SUM(B53:E53)</f>
        <v>0</v>
      </c>
      <c r="H53" s="6"/>
      <c r="L53" s="17">
        <f>L$17</f>
        <v>0</v>
      </c>
    </row>
    <row r="54" spans="1:12" ht="19.5" thickTop="1" thickBot="1">
      <c r="B54" s="64">
        <f>B52+B53</f>
        <v>0</v>
      </c>
      <c r="C54" s="65">
        <f t="shared" ref="C54" si="22">C52+C53</f>
        <v>0</v>
      </c>
      <c r="D54" s="65">
        <f t="shared" ref="D54" si="23">D52+D53</f>
        <v>0</v>
      </c>
      <c r="E54" s="66">
        <f t="shared" ref="E54" si="24">E52+E53</f>
        <v>0</v>
      </c>
      <c r="F54" s="45">
        <f>F52+F53</f>
        <v>0</v>
      </c>
    </row>
    <row r="55" spans="1:12" ht="20.25" thickTop="1" thickBot="1">
      <c r="A55" s="5" t="str">
        <f>'Название и список группы'!A4</f>
        <v>Дехиби</v>
      </c>
      <c r="B55" s="18" t="str">
        <f>'Название и список группы'!B4</f>
        <v>Хишем</v>
      </c>
      <c r="C55" s="18"/>
      <c r="D55" s="18"/>
      <c r="E55" s="18"/>
      <c r="F55" s="18"/>
      <c r="G55" s="18"/>
      <c r="H55" s="18"/>
      <c r="I55" s="18"/>
      <c r="J55" s="18"/>
    </row>
    <row r="56" spans="1:12" ht="19.5" thickTop="1" thickBot="1">
      <c r="A56" s="1" t="s">
        <v>69</v>
      </c>
      <c r="B56" s="11" t="s">
        <v>70</v>
      </c>
      <c r="C56" s="11" t="s">
        <v>71</v>
      </c>
      <c r="D56" s="11" t="s">
        <v>72</v>
      </c>
      <c r="E56" s="11" t="s">
        <v>73</v>
      </c>
      <c r="F56" s="11" t="s">
        <v>74</v>
      </c>
      <c r="G56" s="13"/>
      <c r="H56" s="3"/>
      <c r="I56" s="3"/>
      <c r="J56" s="44" t="s">
        <v>0</v>
      </c>
      <c r="L56" s="4" t="str">
        <f>L$2</f>
        <v>12 серий бросков монеты</v>
      </c>
    </row>
    <row r="57" spans="1:12" ht="20.25" thickTop="1" thickBot="1">
      <c r="A57" s="22" t="s">
        <v>58</v>
      </c>
      <c r="B57" s="54"/>
      <c r="C57" s="54"/>
      <c r="D57" s="54"/>
      <c r="E57" s="11">
        <f>IF(B57=1,2,3)</f>
        <v>3</v>
      </c>
      <c r="F57" s="11">
        <f>IF(B57=1,IF(C57=1,3,1),C57+D57)</f>
        <v>0</v>
      </c>
      <c r="G57" s="13"/>
      <c r="H57" s="6"/>
      <c r="I57" s="6"/>
      <c r="J57" s="45">
        <f>IF(F72=12,1,0.000001)</f>
        <v>9.9999999999999995E-7</v>
      </c>
      <c r="L57" s="17" t="str">
        <f>L$3</f>
        <v>Если в первом броске серии</v>
      </c>
    </row>
    <row r="58" spans="1:12" ht="19.5" thickTop="1">
      <c r="A58" s="22" t="s">
        <v>59</v>
      </c>
      <c r="B58" s="54"/>
      <c r="C58" s="54"/>
      <c r="D58" s="54"/>
      <c r="E58" s="11">
        <f t="shared" ref="E58:E68" si="25">IF(B58=1,2,3)</f>
        <v>3</v>
      </c>
      <c r="F58" s="11">
        <f t="shared" ref="F58:F68" si="26">IF(B58=1,IF(C58=1,3,1),C58+D58)</f>
        <v>0</v>
      </c>
      <c r="G58" s="13"/>
      <c r="H58" s="3"/>
      <c r="I58" s="6"/>
      <c r="L58" s="17" t="str">
        <f>L$4</f>
        <v>выпал "орел", то начисляется 1 балл и</v>
      </c>
    </row>
    <row r="59" spans="1:12" ht="18.75">
      <c r="A59" s="22" t="s">
        <v>60</v>
      </c>
      <c r="B59" s="54"/>
      <c r="C59" s="54"/>
      <c r="D59" s="54"/>
      <c r="E59" s="11">
        <f t="shared" si="25"/>
        <v>3</v>
      </c>
      <c r="F59" s="11">
        <f t="shared" si="26"/>
        <v>0</v>
      </c>
      <c r="G59" s="12"/>
      <c r="H59" s="6"/>
      <c r="I59" s="6"/>
      <c r="L59" s="17" t="str">
        <f>L$5</f>
        <v xml:space="preserve"> серию завершает второй бросок.</v>
      </c>
    </row>
    <row r="60" spans="1:12" ht="18.75">
      <c r="A60" s="22" t="s">
        <v>61</v>
      </c>
      <c r="B60" s="54"/>
      <c r="C60" s="54"/>
      <c r="D60" s="54"/>
      <c r="E60" s="11">
        <f t="shared" si="25"/>
        <v>3</v>
      </c>
      <c r="F60" s="11">
        <f t="shared" si="26"/>
        <v>0</v>
      </c>
      <c r="G60" s="13"/>
      <c r="H60" s="3"/>
      <c r="I60" s="7"/>
      <c r="L60" s="17" t="str">
        <f>L$6</f>
        <v xml:space="preserve"> Если на втором броске "орел",</v>
      </c>
    </row>
    <row r="61" spans="1:12" ht="18.75">
      <c r="A61" s="22" t="s">
        <v>62</v>
      </c>
      <c r="B61" s="54"/>
      <c r="C61" s="54"/>
      <c r="D61" s="54"/>
      <c r="E61" s="11">
        <f t="shared" si="25"/>
        <v>3</v>
      </c>
      <c r="F61" s="11">
        <f t="shared" si="26"/>
        <v>0</v>
      </c>
      <c r="G61" s="16"/>
      <c r="H61" s="6"/>
      <c r="I61" s="7"/>
      <c r="L61" s="17" t="str">
        <f>L$7</f>
        <v>добавляют 2 балла, иначе 0.</v>
      </c>
    </row>
    <row r="62" spans="1:12">
      <c r="A62" s="22" t="s">
        <v>63</v>
      </c>
      <c r="B62" s="54"/>
      <c r="C62" s="54"/>
      <c r="D62" s="54"/>
      <c r="E62" s="11">
        <f t="shared" si="25"/>
        <v>3</v>
      </c>
      <c r="F62" s="11">
        <f t="shared" si="26"/>
        <v>0</v>
      </c>
      <c r="G62" s="12"/>
      <c r="H62" s="3"/>
      <c r="L62" s="17" t="str">
        <f>L$8</f>
        <v>Если в первом броске серии</v>
      </c>
    </row>
    <row r="63" spans="1:12" ht="18.75">
      <c r="A63" s="22" t="s">
        <v>64</v>
      </c>
      <c r="B63" s="54"/>
      <c r="C63" s="54"/>
      <c r="D63" s="54"/>
      <c r="E63" s="11">
        <f t="shared" si="25"/>
        <v>3</v>
      </c>
      <c r="F63" s="11">
        <f t="shared" si="26"/>
        <v>0</v>
      </c>
      <c r="G63" s="16"/>
      <c r="H63" s="6"/>
      <c r="L63" s="17" t="str">
        <f>L$9</f>
        <v>выпала "решка", то серию завершают</v>
      </c>
    </row>
    <row r="64" spans="1:12">
      <c r="A64" s="22" t="s">
        <v>65</v>
      </c>
      <c r="B64" s="54"/>
      <c r="C64" s="54"/>
      <c r="D64" s="54"/>
      <c r="E64" s="11">
        <f t="shared" si="25"/>
        <v>3</v>
      </c>
      <c r="F64" s="11">
        <f t="shared" si="26"/>
        <v>0</v>
      </c>
      <c r="G64" s="13"/>
      <c r="H64" s="3"/>
      <c r="L64" s="17" t="str">
        <f>L$10</f>
        <v xml:space="preserve"> второй и третий броски.</v>
      </c>
    </row>
    <row r="65" spans="1:12" ht="18.75">
      <c r="A65" s="22" t="s">
        <v>66</v>
      </c>
      <c r="B65" s="54"/>
      <c r="C65" s="54"/>
      <c r="D65" s="54"/>
      <c r="E65" s="11">
        <f t="shared" si="25"/>
        <v>3</v>
      </c>
      <c r="F65" s="11">
        <f t="shared" si="26"/>
        <v>0</v>
      </c>
      <c r="G65" s="12"/>
      <c r="H65" s="6"/>
      <c r="L65" s="17" t="str">
        <f>L$11</f>
        <v xml:space="preserve"> За каждого "орла" при 2 и 3-м броске</v>
      </c>
    </row>
    <row r="66" spans="1:12">
      <c r="A66" s="22" t="s">
        <v>67</v>
      </c>
      <c r="B66" s="54"/>
      <c r="C66" s="54"/>
      <c r="D66" s="54"/>
      <c r="E66" s="11">
        <f t="shared" si="25"/>
        <v>3</v>
      </c>
      <c r="F66" s="11">
        <f t="shared" si="26"/>
        <v>0</v>
      </c>
      <c r="G66" s="13"/>
      <c r="H66" s="3"/>
      <c r="L66" s="17" t="str">
        <f>L$12</f>
        <v>начисляется 1 балл.</v>
      </c>
    </row>
    <row r="67" spans="1:12" ht="18.75">
      <c r="A67" s="22" t="s">
        <v>68</v>
      </c>
      <c r="B67" s="54"/>
      <c r="C67" s="54"/>
      <c r="D67" s="54"/>
      <c r="E67" s="11">
        <f t="shared" si="25"/>
        <v>3</v>
      </c>
      <c r="F67" s="11">
        <f t="shared" si="26"/>
        <v>0</v>
      </c>
      <c r="G67" s="13"/>
      <c r="H67" s="6"/>
      <c r="L67" s="17" t="str">
        <f>L$13</f>
        <v>X - общее число бросков в серии,</v>
      </c>
    </row>
    <row r="68" spans="1:12" ht="18.75" thickBot="1">
      <c r="A68" s="25" t="s">
        <v>75</v>
      </c>
      <c r="B68" s="55"/>
      <c r="C68" s="55"/>
      <c r="D68" s="55"/>
      <c r="E68" s="14">
        <f t="shared" si="25"/>
        <v>3</v>
      </c>
      <c r="F68" s="11">
        <f t="shared" si="26"/>
        <v>0</v>
      </c>
      <c r="G68" s="13"/>
      <c r="H68" s="3"/>
      <c r="L68" s="17" t="str">
        <f>L$14</f>
        <v>Y - число начисленных баллов.</v>
      </c>
    </row>
    <row r="69" spans="1:12" ht="19.5" thickBot="1">
      <c r="A69" s="27" t="s">
        <v>80</v>
      </c>
      <c r="B69" s="30">
        <v>0</v>
      </c>
      <c r="C69" s="30">
        <v>1</v>
      </c>
      <c r="D69" s="30">
        <v>2</v>
      </c>
      <c r="E69" s="31">
        <v>3</v>
      </c>
      <c r="H69" s="6"/>
      <c r="L69" s="17">
        <f>L$15</f>
        <v>0</v>
      </c>
    </row>
    <row r="70" spans="1:12" ht="19.5" thickTop="1" thickBot="1">
      <c r="A70" s="28">
        <v>2</v>
      </c>
      <c r="B70" s="56"/>
      <c r="C70" s="57"/>
      <c r="D70" s="57"/>
      <c r="E70" s="58"/>
      <c r="F70" s="62">
        <f>SUM(B70:E70)</f>
        <v>0</v>
      </c>
      <c r="H70" s="3"/>
      <c r="I70" s="24" t="s">
        <v>81</v>
      </c>
      <c r="J70" s="43">
        <f>IF(SUM(B57:D68)&gt;0,1,10^(-5))</f>
        <v>1.0000000000000001E-5</v>
      </c>
      <c r="L70" s="17">
        <f>L$16</f>
        <v>0</v>
      </c>
    </row>
    <row r="71" spans="1:12" ht="20.25" thickTop="1" thickBot="1">
      <c r="A71" s="29">
        <v>3</v>
      </c>
      <c r="B71" s="59"/>
      <c r="C71" s="60"/>
      <c r="D71" s="60"/>
      <c r="E71" s="61"/>
      <c r="F71" s="63">
        <f>SUM(B71:E71)</f>
        <v>0</v>
      </c>
      <c r="H71" s="6"/>
      <c r="L71" s="17">
        <f>L$17</f>
        <v>0</v>
      </c>
    </row>
    <row r="72" spans="1:12" ht="19.5" thickTop="1" thickBot="1">
      <c r="B72" s="64">
        <f>B70+B71</f>
        <v>0</v>
      </c>
      <c r="C72" s="65">
        <f t="shared" ref="C72" si="27">C70+C71</f>
        <v>0</v>
      </c>
      <c r="D72" s="65">
        <f t="shared" ref="D72" si="28">D70+D71</f>
        <v>0</v>
      </c>
      <c r="E72" s="66">
        <f t="shared" ref="E72" si="29">E70+E71</f>
        <v>0</v>
      </c>
      <c r="F72" s="45">
        <f>F70+F71</f>
        <v>0</v>
      </c>
    </row>
    <row r="73" spans="1:12" ht="20.25" thickTop="1" thickBot="1">
      <c r="A73" s="5" t="str">
        <f>'Название и список группы'!A5</f>
        <v>Исмаили</v>
      </c>
      <c r="B73" s="18" t="str">
        <f>'Название и список группы'!B5</f>
        <v>Исмаил</v>
      </c>
      <c r="C73" s="18"/>
      <c r="D73" s="18"/>
      <c r="E73" s="18"/>
      <c r="F73" s="18"/>
      <c r="G73" s="18"/>
      <c r="H73" s="18"/>
      <c r="I73" s="18"/>
      <c r="J73" s="18"/>
    </row>
    <row r="74" spans="1:12" ht="19.5" thickTop="1" thickBot="1">
      <c r="A74" s="1" t="s">
        <v>69</v>
      </c>
      <c r="B74" s="11" t="s">
        <v>70</v>
      </c>
      <c r="C74" s="11" t="s">
        <v>71</v>
      </c>
      <c r="D74" s="11" t="s">
        <v>72</v>
      </c>
      <c r="E74" s="11" t="s">
        <v>73</v>
      </c>
      <c r="F74" s="11" t="s">
        <v>74</v>
      </c>
      <c r="G74" s="13"/>
      <c r="H74" s="3"/>
      <c r="I74" s="3"/>
      <c r="J74" s="44" t="s">
        <v>0</v>
      </c>
      <c r="L74" s="4" t="str">
        <f>L$2</f>
        <v>12 серий бросков монеты</v>
      </c>
    </row>
    <row r="75" spans="1:12" ht="20.25" thickTop="1" thickBot="1">
      <c r="A75" s="22" t="s">
        <v>58</v>
      </c>
      <c r="B75" s="54"/>
      <c r="C75" s="54"/>
      <c r="D75" s="54"/>
      <c r="E75" s="11">
        <f>IF(B75=1,2,3)</f>
        <v>3</v>
      </c>
      <c r="F75" s="11">
        <f>IF(B75=1,IF(C75=1,3,1),C75+D75)</f>
        <v>0</v>
      </c>
      <c r="G75" s="13"/>
      <c r="H75" s="6"/>
      <c r="I75" s="6"/>
      <c r="J75" s="45">
        <f>IF(F90=12,1,0.000001)</f>
        <v>9.9999999999999995E-7</v>
      </c>
      <c r="L75" s="17" t="str">
        <f>L$3</f>
        <v>Если в первом броске серии</v>
      </c>
    </row>
    <row r="76" spans="1:12" ht="19.5" thickTop="1">
      <c r="A76" s="22" t="s">
        <v>59</v>
      </c>
      <c r="B76" s="54"/>
      <c r="C76" s="54"/>
      <c r="D76" s="54"/>
      <c r="E76" s="11">
        <f t="shared" ref="E76:E86" si="30">IF(B76=1,2,3)</f>
        <v>3</v>
      </c>
      <c r="F76" s="11">
        <f t="shared" ref="F76:F86" si="31">IF(B76=1,IF(C76=1,3,1),C76+D76)</f>
        <v>0</v>
      </c>
      <c r="G76" s="13"/>
      <c r="H76" s="3"/>
      <c r="I76" s="6"/>
      <c r="L76" s="17" t="str">
        <f>L$4</f>
        <v>выпал "орел", то начисляется 1 балл и</v>
      </c>
    </row>
    <row r="77" spans="1:12" ht="18.75">
      <c r="A77" s="22" t="s">
        <v>60</v>
      </c>
      <c r="B77" s="54"/>
      <c r="C77" s="54"/>
      <c r="D77" s="54"/>
      <c r="E77" s="11">
        <f t="shared" si="30"/>
        <v>3</v>
      </c>
      <c r="F77" s="11">
        <f t="shared" si="31"/>
        <v>0</v>
      </c>
      <c r="G77" s="12"/>
      <c r="H77" s="6"/>
      <c r="I77" s="6"/>
      <c r="L77" s="17" t="str">
        <f>L$5</f>
        <v xml:space="preserve"> серию завершает второй бросок.</v>
      </c>
    </row>
    <row r="78" spans="1:12" ht="18.75">
      <c r="A78" s="22" t="s">
        <v>61</v>
      </c>
      <c r="B78" s="54"/>
      <c r="C78" s="54"/>
      <c r="D78" s="54"/>
      <c r="E78" s="11">
        <f t="shared" si="30"/>
        <v>3</v>
      </c>
      <c r="F78" s="11">
        <f t="shared" si="31"/>
        <v>0</v>
      </c>
      <c r="G78" s="13"/>
      <c r="H78" s="3"/>
      <c r="I78" s="7"/>
      <c r="L78" s="17" t="str">
        <f>L$6</f>
        <v xml:space="preserve"> Если на втором броске "орел",</v>
      </c>
    </row>
    <row r="79" spans="1:12" ht="18.75">
      <c r="A79" s="22" t="s">
        <v>62</v>
      </c>
      <c r="B79" s="54"/>
      <c r="C79" s="54"/>
      <c r="D79" s="54"/>
      <c r="E79" s="11">
        <f t="shared" si="30"/>
        <v>3</v>
      </c>
      <c r="F79" s="11">
        <f t="shared" si="31"/>
        <v>0</v>
      </c>
      <c r="G79" s="16"/>
      <c r="H79" s="6"/>
      <c r="I79" s="7"/>
      <c r="L79" s="17" t="str">
        <f>L$7</f>
        <v>добавляют 2 балла, иначе 0.</v>
      </c>
    </row>
    <row r="80" spans="1:12">
      <c r="A80" s="22" t="s">
        <v>63</v>
      </c>
      <c r="B80" s="54"/>
      <c r="C80" s="54"/>
      <c r="D80" s="54"/>
      <c r="E80" s="11">
        <f t="shared" si="30"/>
        <v>3</v>
      </c>
      <c r="F80" s="11">
        <f t="shared" si="31"/>
        <v>0</v>
      </c>
      <c r="G80" s="12"/>
      <c r="H80" s="3"/>
      <c r="L80" s="17" t="str">
        <f>L$8</f>
        <v>Если в первом броске серии</v>
      </c>
    </row>
    <row r="81" spans="1:12" ht="18.75">
      <c r="A81" s="22" t="s">
        <v>64</v>
      </c>
      <c r="B81" s="54"/>
      <c r="C81" s="54"/>
      <c r="D81" s="54"/>
      <c r="E81" s="11">
        <f t="shared" si="30"/>
        <v>3</v>
      </c>
      <c r="F81" s="11">
        <f t="shared" si="31"/>
        <v>0</v>
      </c>
      <c r="G81" s="16"/>
      <c r="H81" s="6"/>
      <c r="L81" s="17" t="str">
        <f>L$9</f>
        <v>выпала "решка", то серию завершают</v>
      </c>
    </row>
    <row r="82" spans="1:12">
      <c r="A82" s="22" t="s">
        <v>65</v>
      </c>
      <c r="B82" s="54"/>
      <c r="C82" s="54"/>
      <c r="D82" s="54"/>
      <c r="E82" s="11">
        <f t="shared" si="30"/>
        <v>3</v>
      </c>
      <c r="F82" s="11">
        <f t="shared" si="31"/>
        <v>0</v>
      </c>
      <c r="G82" s="13"/>
      <c r="H82" s="3"/>
      <c r="L82" s="17" t="str">
        <f>L$10</f>
        <v xml:space="preserve"> второй и третий броски.</v>
      </c>
    </row>
    <row r="83" spans="1:12" ht="18.75">
      <c r="A83" s="22" t="s">
        <v>66</v>
      </c>
      <c r="B83" s="54"/>
      <c r="C83" s="54"/>
      <c r="D83" s="54"/>
      <c r="E83" s="11">
        <f t="shared" si="30"/>
        <v>3</v>
      </c>
      <c r="F83" s="11">
        <f t="shared" si="31"/>
        <v>0</v>
      </c>
      <c r="G83" s="12"/>
      <c r="H83" s="6"/>
      <c r="L83" s="17" t="str">
        <f>L$11</f>
        <v xml:space="preserve"> За каждого "орла" при 2 и 3-м броске</v>
      </c>
    </row>
    <row r="84" spans="1:12">
      <c r="A84" s="22" t="s">
        <v>67</v>
      </c>
      <c r="B84" s="54"/>
      <c r="C84" s="54"/>
      <c r="D84" s="54"/>
      <c r="E84" s="11">
        <f t="shared" si="30"/>
        <v>3</v>
      </c>
      <c r="F84" s="11">
        <f t="shared" si="31"/>
        <v>0</v>
      </c>
      <c r="G84" s="13"/>
      <c r="H84" s="3"/>
      <c r="L84" s="17" t="str">
        <f>L$12</f>
        <v>начисляется 1 балл.</v>
      </c>
    </row>
    <row r="85" spans="1:12" ht="18.75">
      <c r="A85" s="22" t="s">
        <v>68</v>
      </c>
      <c r="B85" s="54"/>
      <c r="C85" s="54"/>
      <c r="D85" s="54"/>
      <c r="E85" s="11">
        <f t="shared" si="30"/>
        <v>3</v>
      </c>
      <c r="F85" s="11">
        <f t="shared" si="31"/>
        <v>0</v>
      </c>
      <c r="G85" s="13"/>
      <c r="H85" s="6"/>
      <c r="L85" s="17" t="str">
        <f>L$13</f>
        <v>X - общее число бросков в серии,</v>
      </c>
    </row>
    <row r="86" spans="1:12" ht="18.75" thickBot="1">
      <c r="A86" s="25" t="s">
        <v>75</v>
      </c>
      <c r="B86" s="55"/>
      <c r="C86" s="55"/>
      <c r="D86" s="55"/>
      <c r="E86" s="14">
        <f t="shared" si="30"/>
        <v>3</v>
      </c>
      <c r="F86" s="11">
        <f t="shared" si="31"/>
        <v>0</v>
      </c>
      <c r="G86" s="13"/>
      <c r="H86" s="3"/>
      <c r="L86" s="17" t="str">
        <f>L$14</f>
        <v>Y - число начисленных баллов.</v>
      </c>
    </row>
    <row r="87" spans="1:12" ht="19.5" thickBot="1">
      <c r="A87" s="27" t="s">
        <v>80</v>
      </c>
      <c r="B87" s="30">
        <v>0</v>
      </c>
      <c r="C87" s="30">
        <v>1</v>
      </c>
      <c r="D87" s="30">
        <v>2</v>
      </c>
      <c r="E87" s="31">
        <v>3</v>
      </c>
      <c r="H87" s="6"/>
      <c r="L87" s="17">
        <f>L$15</f>
        <v>0</v>
      </c>
    </row>
    <row r="88" spans="1:12" ht="19.5" thickTop="1" thickBot="1">
      <c r="A88" s="28">
        <v>2</v>
      </c>
      <c r="B88" s="56"/>
      <c r="C88" s="57"/>
      <c r="D88" s="57"/>
      <c r="E88" s="58"/>
      <c r="F88" s="62">
        <f>SUM(B88:E88)</f>
        <v>0</v>
      </c>
      <c r="H88" s="3"/>
      <c r="I88" s="24" t="s">
        <v>81</v>
      </c>
      <c r="J88" s="43">
        <f>IF(SUM(B75:D86)&gt;0,1,10^(-5))</f>
        <v>1.0000000000000001E-5</v>
      </c>
      <c r="L88" s="17">
        <f>L$16</f>
        <v>0</v>
      </c>
    </row>
    <row r="89" spans="1:12" ht="20.25" thickTop="1" thickBot="1">
      <c r="A89" s="29">
        <v>3</v>
      </c>
      <c r="B89" s="59"/>
      <c r="C89" s="60"/>
      <c r="D89" s="60"/>
      <c r="E89" s="61"/>
      <c r="F89" s="63">
        <f>SUM(B89:E89)</f>
        <v>0</v>
      </c>
      <c r="H89" s="6"/>
      <c r="L89" s="17">
        <f>L$17</f>
        <v>0</v>
      </c>
    </row>
    <row r="90" spans="1:12" ht="19.5" thickTop="1" thickBot="1">
      <c r="B90" s="64">
        <f>B88+B89</f>
        <v>0</v>
      </c>
      <c r="C90" s="65">
        <f t="shared" ref="C90" si="32">C88+C89</f>
        <v>0</v>
      </c>
      <c r="D90" s="65">
        <f t="shared" ref="D90" si="33">D88+D89</f>
        <v>0</v>
      </c>
      <c r="E90" s="66">
        <f t="shared" ref="E90" si="34">E88+E89</f>
        <v>0</v>
      </c>
      <c r="F90" s="45">
        <f>F88+F89</f>
        <v>0</v>
      </c>
    </row>
    <row r="91" spans="1:12" ht="20.25" thickTop="1" thickBot="1">
      <c r="A91" s="5" t="str">
        <f>'Название и список группы'!A6</f>
        <v>Камалов</v>
      </c>
      <c r="B91" s="18" t="str">
        <f>'Название и список группы'!B6</f>
        <v>Владислав Валерьевич</v>
      </c>
      <c r="C91" s="18"/>
      <c r="D91" s="18"/>
      <c r="E91" s="18"/>
      <c r="F91" s="18"/>
      <c r="G91" s="18"/>
      <c r="H91" s="18"/>
      <c r="I91" s="18"/>
      <c r="J91" s="18"/>
    </row>
    <row r="92" spans="1:12" ht="19.5" thickTop="1" thickBot="1">
      <c r="A92" s="1" t="s">
        <v>69</v>
      </c>
      <c r="B92" s="11" t="s">
        <v>70</v>
      </c>
      <c r="C92" s="11" t="s">
        <v>71</v>
      </c>
      <c r="D92" s="11" t="s">
        <v>72</v>
      </c>
      <c r="E92" s="11" t="s">
        <v>73</v>
      </c>
      <c r="F92" s="11" t="s">
        <v>74</v>
      </c>
      <c r="G92" s="13"/>
      <c r="H92" s="3"/>
      <c r="I92" s="3"/>
      <c r="J92" s="44" t="s">
        <v>0</v>
      </c>
      <c r="L92" s="4" t="str">
        <f>L$2</f>
        <v>12 серий бросков монеты</v>
      </c>
    </row>
    <row r="93" spans="1:12" ht="20.25" thickTop="1" thickBot="1">
      <c r="A93" s="22" t="s">
        <v>58</v>
      </c>
      <c r="B93" s="54"/>
      <c r="C93" s="54"/>
      <c r="D93" s="54"/>
      <c r="E93" s="11">
        <f>IF(B93=1,2,3)</f>
        <v>3</v>
      </c>
      <c r="F93" s="11">
        <f>IF(B93=1,IF(C93=1,3,1),C93+D93)</f>
        <v>0</v>
      </c>
      <c r="G93" s="13"/>
      <c r="H93" s="6"/>
      <c r="I93" s="6"/>
      <c r="J93" s="45">
        <f>IF(F108=12,1,0.000001)</f>
        <v>9.9999999999999995E-7</v>
      </c>
      <c r="L93" s="17" t="str">
        <f>L$3</f>
        <v>Если в первом броске серии</v>
      </c>
    </row>
    <row r="94" spans="1:12" ht="19.5" thickTop="1">
      <c r="A94" s="22" t="s">
        <v>59</v>
      </c>
      <c r="B94" s="54"/>
      <c r="C94" s="54"/>
      <c r="D94" s="54"/>
      <c r="E94" s="11">
        <f t="shared" ref="E94:E104" si="35">IF(B94=1,2,3)</f>
        <v>3</v>
      </c>
      <c r="F94" s="11">
        <f t="shared" ref="F94:F104" si="36">IF(B94=1,IF(C94=1,3,1),C94+D94)</f>
        <v>0</v>
      </c>
      <c r="G94" s="13"/>
      <c r="H94" s="3"/>
      <c r="I94" s="6"/>
      <c r="L94" s="17" t="str">
        <f>L$4</f>
        <v>выпал "орел", то начисляется 1 балл и</v>
      </c>
    </row>
    <row r="95" spans="1:12" ht="18.75">
      <c r="A95" s="22" t="s">
        <v>60</v>
      </c>
      <c r="B95" s="54"/>
      <c r="C95" s="54"/>
      <c r="D95" s="54"/>
      <c r="E95" s="11">
        <f t="shared" si="35"/>
        <v>3</v>
      </c>
      <c r="F95" s="11">
        <f t="shared" si="36"/>
        <v>0</v>
      </c>
      <c r="G95" s="12"/>
      <c r="H95" s="6"/>
      <c r="I95" s="6"/>
      <c r="L95" s="17" t="str">
        <f>L$5</f>
        <v xml:space="preserve"> серию завершает второй бросок.</v>
      </c>
    </row>
    <row r="96" spans="1:12" ht="18.75">
      <c r="A96" s="22" t="s">
        <v>61</v>
      </c>
      <c r="B96" s="54"/>
      <c r="C96" s="54"/>
      <c r="D96" s="54"/>
      <c r="E96" s="11">
        <f t="shared" si="35"/>
        <v>3</v>
      </c>
      <c r="F96" s="11">
        <f t="shared" si="36"/>
        <v>0</v>
      </c>
      <c r="G96" s="13"/>
      <c r="H96" s="3"/>
      <c r="I96" s="7"/>
      <c r="L96" s="17" t="str">
        <f>L$6</f>
        <v xml:space="preserve"> Если на втором броске "орел",</v>
      </c>
    </row>
    <row r="97" spans="1:12" ht="18.75">
      <c r="A97" s="22" t="s">
        <v>62</v>
      </c>
      <c r="B97" s="54"/>
      <c r="C97" s="54"/>
      <c r="D97" s="54"/>
      <c r="E97" s="11">
        <f t="shared" si="35"/>
        <v>3</v>
      </c>
      <c r="F97" s="11">
        <f t="shared" si="36"/>
        <v>0</v>
      </c>
      <c r="G97" s="16"/>
      <c r="H97" s="6"/>
      <c r="I97" s="7"/>
      <c r="L97" s="17" t="str">
        <f>L$7</f>
        <v>добавляют 2 балла, иначе 0.</v>
      </c>
    </row>
    <row r="98" spans="1:12">
      <c r="A98" s="22" t="s">
        <v>63</v>
      </c>
      <c r="B98" s="54"/>
      <c r="C98" s="54"/>
      <c r="D98" s="54"/>
      <c r="E98" s="11">
        <f t="shared" si="35"/>
        <v>3</v>
      </c>
      <c r="F98" s="11">
        <f t="shared" si="36"/>
        <v>0</v>
      </c>
      <c r="G98" s="12"/>
      <c r="H98" s="3"/>
      <c r="L98" s="17" t="str">
        <f>L$8</f>
        <v>Если в первом броске серии</v>
      </c>
    </row>
    <row r="99" spans="1:12" ht="18.75">
      <c r="A99" s="22" t="s">
        <v>64</v>
      </c>
      <c r="B99" s="54"/>
      <c r="C99" s="54"/>
      <c r="D99" s="54"/>
      <c r="E99" s="11">
        <f t="shared" si="35"/>
        <v>3</v>
      </c>
      <c r="F99" s="11">
        <f t="shared" si="36"/>
        <v>0</v>
      </c>
      <c r="G99" s="16"/>
      <c r="H99" s="6"/>
      <c r="L99" s="17" t="str">
        <f>L$9</f>
        <v>выпала "решка", то серию завершают</v>
      </c>
    </row>
    <row r="100" spans="1:12">
      <c r="A100" s="22" t="s">
        <v>65</v>
      </c>
      <c r="B100" s="54"/>
      <c r="C100" s="54"/>
      <c r="D100" s="54"/>
      <c r="E100" s="11">
        <f t="shared" si="35"/>
        <v>3</v>
      </c>
      <c r="F100" s="11">
        <f t="shared" si="36"/>
        <v>0</v>
      </c>
      <c r="G100" s="13"/>
      <c r="H100" s="3"/>
      <c r="L100" s="17" t="str">
        <f>L$10</f>
        <v xml:space="preserve"> второй и третий броски.</v>
      </c>
    </row>
    <row r="101" spans="1:12" ht="18.75">
      <c r="A101" s="22" t="s">
        <v>66</v>
      </c>
      <c r="B101" s="54"/>
      <c r="C101" s="54"/>
      <c r="D101" s="54"/>
      <c r="E101" s="11">
        <f t="shared" si="35"/>
        <v>3</v>
      </c>
      <c r="F101" s="11">
        <f t="shared" si="36"/>
        <v>0</v>
      </c>
      <c r="G101" s="12"/>
      <c r="H101" s="6"/>
      <c r="L101" s="17" t="str">
        <f>L$11</f>
        <v xml:space="preserve"> За каждого "орла" при 2 и 3-м броске</v>
      </c>
    </row>
    <row r="102" spans="1:12">
      <c r="A102" s="22" t="s">
        <v>67</v>
      </c>
      <c r="B102" s="54"/>
      <c r="C102" s="54"/>
      <c r="D102" s="54"/>
      <c r="E102" s="11">
        <f t="shared" si="35"/>
        <v>3</v>
      </c>
      <c r="F102" s="11">
        <f t="shared" si="36"/>
        <v>0</v>
      </c>
      <c r="G102" s="13"/>
      <c r="H102" s="3"/>
      <c r="L102" s="17" t="str">
        <f>L$12</f>
        <v>начисляется 1 балл.</v>
      </c>
    </row>
    <row r="103" spans="1:12" ht="18.75">
      <c r="A103" s="22" t="s">
        <v>68</v>
      </c>
      <c r="B103" s="54"/>
      <c r="C103" s="54"/>
      <c r="D103" s="54"/>
      <c r="E103" s="11">
        <f t="shared" si="35"/>
        <v>3</v>
      </c>
      <c r="F103" s="11">
        <f t="shared" si="36"/>
        <v>0</v>
      </c>
      <c r="G103" s="13"/>
      <c r="H103" s="6"/>
      <c r="L103" s="17" t="str">
        <f>L$13</f>
        <v>X - общее число бросков в серии,</v>
      </c>
    </row>
    <row r="104" spans="1:12" ht="18.75" thickBot="1">
      <c r="A104" s="25" t="s">
        <v>75</v>
      </c>
      <c r="B104" s="55"/>
      <c r="C104" s="55"/>
      <c r="D104" s="55"/>
      <c r="E104" s="14">
        <f t="shared" si="35"/>
        <v>3</v>
      </c>
      <c r="F104" s="11">
        <f t="shared" si="36"/>
        <v>0</v>
      </c>
      <c r="G104" s="13"/>
      <c r="H104" s="3"/>
      <c r="L104" s="17" t="str">
        <f>L$14</f>
        <v>Y - число начисленных баллов.</v>
      </c>
    </row>
    <row r="105" spans="1:12" ht="19.5" thickBot="1">
      <c r="A105" s="27" t="s">
        <v>80</v>
      </c>
      <c r="B105" s="30">
        <v>0</v>
      </c>
      <c r="C105" s="30">
        <v>1</v>
      </c>
      <c r="D105" s="30">
        <v>2</v>
      </c>
      <c r="E105" s="31">
        <v>3</v>
      </c>
      <c r="H105" s="6"/>
      <c r="L105" s="17">
        <f>L$15</f>
        <v>0</v>
      </c>
    </row>
    <row r="106" spans="1:12" ht="19.5" thickTop="1" thickBot="1">
      <c r="A106" s="28">
        <v>2</v>
      </c>
      <c r="B106" s="56"/>
      <c r="C106" s="57"/>
      <c r="D106" s="57"/>
      <c r="E106" s="58"/>
      <c r="F106" s="62">
        <f>SUM(B106:E106)</f>
        <v>0</v>
      </c>
      <c r="H106" s="3"/>
      <c r="I106" s="24" t="s">
        <v>81</v>
      </c>
      <c r="J106" s="43">
        <f>IF(SUM(B93:D104)&gt;0,1,10^(-5))</f>
        <v>1.0000000000000001E-5</v>
      </c>
      <c r="L106" s="17">
        <f>L$16</f>
        <v>0</v>
      </c>
    </row>
    <row r="107" spans="1:12" ht="20.25" thickTop="1" thickBot="1">
      <c r="A107" s="29">
        <v>3</v>
      </c>
      <c r="B107" s="59"/>
      <c r="C107" s="60"/>
      <c r="D107" s="60"/>
      <c r="E107" s="61"/>
      <c r="F107" s="63">
        <f>SUM(B107:E107)</f>
        <v>0</v>
      </c>
      <c r="H107" s="6"/>
      <c r="L107" s="17">
        <f>L$17</f>
        <v>0</v>
      </c>
    </row>
    <row r="108" spans="1:12" ht="19.5" thickTop="1" thickBot="1">
      <c r="B108" s="64">
        <f>B106+B107</f>
        <v>0</v>
      </c>
      <c r="C108" s="65">
        <f t="shared" ref="C108" si="37">C106+C107</f>
        <v>0</v>
      </c>
      <c r="D108" s="65">
        <f t="shared" ref="D108" si="38">D106+D107</f>
        <v>0</v>
      </c>
      <c r="E108" s="66">
        <f t="shared" ref="E108" si="39">E106+E107</f>
        <v>0</v>
      </c>
      <c r="F108" s="45">
        <f>F106+F107</f>
        <v>0</v>
      </c>
    </row>
    <row r="109" spans="1:12" ht="20.25" thickTop="1" thickBot="1">
      <c r="A109" s="5" t="str">
        <f>'Название и список группы'!A7</f>
        <v>Касымов</v>
      </c>
      <c r="B109" s="18" t="str">
        <f>'Название и список группы'!B7</f>
        <v>Мухаммад Анварджонович</v>
      </c>
      <c r="C109" s="18"/>
      <c r="D109" s="18"/>
      <c r="E109" s="18"/>
      <c r="F109" s="18"/>
      <c r="G109" s="18"/>
      <c r="H109" s="18"/>
      <c r="I109" s="18"/>
      <c r="J109" s="18"/>
    </row>
    <row r="110" spans="1:12" ht="19.5" thickTop="1" thickBot="1">
      <c r="A110" s="1" t="s">
        <v>69</v>
      </c>
      <c r="B110" s="11" t="s">
        <v>70</v>
      </c>
      <c r="C110" s="11" t="s">
        <v>71</v>
      </c>
      <c r="D110" s="11" t="s">
        <v>72</v>
      </c>
      <c r="E110" s="11" t="s">
        <v>73</v>
      </c>
      <c r="F110" s="11" t="s">
        <v>74</v>
      </c>
      <c r="G110" s="13"/>
      <c r="H110" s="3"/>
      <c r="I110" s="3"/>
      <c r="J110" s="44" t="s">
        <v>0</v>
      </c>
      <c r="L110" s="4" t="str">
        <f>L$2</f>
        <v>12 серий бросков монеты</v>
      </c>
    </row>
    <row r="111" spans="1:12" ht="20.25" thickTop="1" thickBot="1">
      <c r="A111" s="22" t="s">
        <v>58</v>
      </c>
      <c r="B111" s="54"/>
      <c r="C111" s="54"/>
      <c r="D111" s="54"/>
      <c r="E111" s="11">
        <f>IF(B111=1,2,3)</f>
        <v>3</v>
      </c>
      <c r="F111" s="11">
        <f>IF(B111=1,IF(C111=1,3,1),C111+D111)</f>
        <v>0</v>
      </c>
      <c r="G111" s="13"/>
      <c r="H111" s="6"/>
      <c r="I111" s="6"/>
      <c r="J111" s="45">
        <f>IF(F126=12,1,0.000001)</f>
        <v>9.9999999999999995E-7</v>
      </c>
      <c r="L111" s="17" t="str">
        <f>L$3</f>
        <v>Если в первом броске серии</v>
      </c>
    </row>
    <row r="112" spans="1:12" ht="19.5" thickTop="1">
      <c r="A112" s="22" t="s">
        <v>59</v>
      </c>
      <c r="B112" s="54"/>
      <c r="C112" s="54"/>
      <c r="D112" s="54"/>
      <c r="E112" s="11">
        <f t="shared" ref="E112:E122" si="40">IF(B112=1,2,3)</f>
        <v>3</v>
      </c>
      <c r="F112" s="11">
        <f t="shared" ref="F112:F122" si="41">IF(B112=1,IF(C112=1,3,1),C112+D112)</f>
        <v>0</v>
      </c>
      <c r="G112" s="13"/>
      <c r="H112" s="3"/>
      <c r="I112" s="6"/>
      <c r="L112" s="17" t="str">
        <f>L$4</f>
        <v>выпал "орел", то начисляется 1 балл и</v>
      </c>
    </row>
    <row r="113" spans="1:12" ht="18.75">
      <c r="A113" s="22" t="s">
        <v>60</v>
      </c>
      <c r="B113" s="54"/>
      <c r="C113" s="54"/>
      <c r="D113" s="54"/>
      <c r="E113" s="11">
        <f t="shared" si="40"/>
        <v>3</v>
      </c>
      <c r="F113" s="11">
        <f t="shared" si="41"/>
        <v>0</v>
      </c>
      <c r="G113" s="12"/>
      <c r="H113" s="6"/>
      <c r="I113" s="6"/>
      <c r="L113" s="17" t="str">
        <f>L$5</f>
        <v xml:space="preserve"> серию завершает второй бросок.</v>
      </c>
    </row>
    <row r="114" spans="1:12" ht="18.75">
      <c r="A114" s="22" t="s">
        <v>61</v>
      </c>
      <c r="B114" s="54"/>
      <c r="C114" s="54"/>
      <c r="D114" s="54"/>
      <c r="E114" s="11">
        <f t="shared" si="40"/>
        <v>3</v>
      </c>
      <c r="F114" s="11">
        <f t="shared" si="41"/>
        <v>0</v>
      </c>
      <c r="G114" s="13"/>
      <c r="H114" s="3"/>
      <c r="I114" s="7"/>
      <c r="L114" s="17" t="str">
        <f>L$6</f>
        <v xml:space="preserve"> Если на втором броске "орел",</v>
      </c>
    </row>
    <row r="115" spans="1:12" ht="18.75">
      <c r="A115" s="22" t="s">
        <v>62</v>
      </c>
      <c r="B115" s="54"/>
      <c r="C115" s="54"/>
      <c r="D115" s="54"/>
      <c r="E115" s="11">
        <f t="shared" si="40"/>
        <v>3</v>
      </c>
      <c r="F115" s="11">
        <f t="shared" si="41"/>
        <v>0</v>
      </c>
      <c r="G115" s="16"/>
      <c r="H115" s="6"/>
      <c r="I115" s="7"/>
      <c r="L115" s="17" t="str">
        <f>L$7</f>
        <v>добавляют 2 балла, иначе 0.</v>
      </c>
    </row>
    <row r="116" spans="1:12">
      <c r="A116" s="22" t="s">
        <v>63</v>
      </c>
      <c r="B116" s="54"/>
      <c r="C116" s="54"/>
      <c r="D116" s="54"/>
      <c r="E116" s="11">
        <f t="shared" si="40"/>
        <v>3</v>
      </c>
      <c r="F116" s="11">
        <f t="shared" si="41"/>
        <v>0</v>
      </c>
      <c r="G116" s="12"/>
      <c r="H116" s="3"/>
      <c r="L116" s="17" t="str">
        <f>L$8</f>
        <v>Если в первом броске серии</v>
      </c>
    </row>
    <row r="117" spans="1:12" ht="18.75">
      <c r="A117" s="22" t="s">
        <v>64</v>
      </c>
      <c r="B117" s="54"/>
      <c r="C117" s="54"/>
      <c r="D117" s="54"/>
      <c r="E117" s="11">
        <f t="shared" si="40"/>
        <v>3</v>
      </c>
      <c r="F117" s="11">
        <f t="shared" si="41"/>
        <v>0</v>
      </c>
      <c r="G117" s="16"/>
      <c r="H117" s="6"/>
      <c r="L117" s="17" t="str">
        <f>L$9</f>
        <v>выпала "решка", то серию завершают</v>
      </c>
    </row>
    <row r="118" spans="1:12">
      <c r="A118" s="22" t="s">
        <v>65</v>
      </c>
      <c r="B118" s="54"/>
      <c r="C118" s="54"/>
      <c r="D118" s="54"/>
      <c r="E118" s="11">
        <f t="shared" si="40"/>
        <v>3</v>
      </c>
      <c r="F118" s="11">
        <f t="shared" si="41"/>
        <v>0</v>
      </c>
      <c r="G118" s="13"/>
      <c r="H118" s="3"/>
      <c r="L118" s="17" t="str">
        <f>L$10</f>
        <v xml:space="preserve"> второй и третий броски.</v>
      </c>
    </row>
    <row r="119" spans="1:12" ht="18.75">
      <c r="A119" s="22" t="s">
        <v>66</v>
      </c>
      <c r="B119" s="54"/>
      <c r="C119" s="54"/>
      <c r="D119" s="54"/>
      <c r="E119" s="11">
        <f t="shared" si="40"/>
        <v>3</v>
      </c>
      <c r="F119" s="11">
        <f t="shared" si="41"/>
        <v>0</v>
      </c>
      <c r="G119" s="12"/>
      <c r="H119" s="6"/>
      <c r="L119" s="17" t="str">
        <f>L$11</f>
        <v xml:space="preserve"> За каждого "орла" при 2 и 3-м броске</v>
      </c>
    </row>
    <row r="120" spans="1:12">
      <c r="A120" s="22" t="s">
        <v>67</v>
      </c>
      <c r="B120" s="54"/>
      <c r="C120" s="54"/>
      <c r="D120" s="54"/>
      <c r="E120" s="11">
        <f t="shared" si="40"/>
        <v>3</v>
      </c>
      <c r="F120" s="11">
        <f t="shared" si="41"/>
        <v>0</v>
      </c>
      <c r="G120" s="13"/>
      <c r="H120" s="3"/>
      <c r="L120" s="17" t="str">
        <f>L$12</f>
        <v>начисляется 1 балл.</v>
      </c>
    </row>
    <row r="121" spans="1:12" ht="18.75">
      <c r="A121" s="22" t="s">
        <v>68</v>
      </c>
      <c r="B121" s="54"/>
      <c r="C121" s="54"/>
      <c r="D121" s="54"/>
      <c r="E121" s="11">
        <f t="shared" si="40"/>
        <v>3</v>
      </c>
      <c r="F121" s="11">
        <f t="shared" si="41"/>
        <v>0</v>
      </c>
      <c r="G121" s="13"/>
      <c r="H121" s="6"/>
      <c r="L121" s="17" t="str">
        <f>L$13</f>
        <v>X - общее число бросков в серии,</v>
      </c>
    </row>
    <row r="122" spans="1:12" ht="18.75" thickBot="1">
      <c r="A122" s="25" t="s">
        <v>75</v>
      </c>
      <c r="B122" s="55"/>
      <c r="C122" s="55"/>
      <c r="D122" s="55"/>
      <c r="E122" s="14">
        <f t="shared" si="40"/>
        <v>3</v>
      </c>
      <c r="F122" s="11">
        <f t="shared" si="41"/>
        <v>0</v>
      </c>
      <c r="G122" s="13"/>
      <c r="H122" s="3"/>
      <c r="L122" s="17" t="str">
        <f>L$14</f>
        <v>Y - число начисленных баллов.</v>
      </c>
    </row>
    <row r="123" spans="1:12" ht="19.5" thickBot="1">
      <c r="A123" s="27" t="s">
        <v>80</v>
      </c>
      <c r="B123" s="30">
        <v>0</v>
      </c>
      <c r="C123" s="30">
        <v>1</v>
      </c>
      <c r="D123" s="30">
        <v>2</v>
      </c>
      <c r="E123" s="31">
        <v>3</v>
      </c>
      <c r="H123" s="6"/>
      <c r="L123" s="17">
        <f>L$15</f>
        <v>0</v>
      </c>
    </row>
    <row r="124" spans="1:12" ht="19.5" thickTop="1" thickBot="1">
      <c r="A124" s="28">
        <v>2</v>
      </c>
      <c r="B124" s="56"/>
      <c r="C124" s="57"/>
      <c r="D124" s="57"/>
      <c r="E124" s="58"/>
      <c r="F124" s="62">
        <f>SUM(B124:E124)</f>
        <v>0</v>
      </c>
      <c r="H124" s="3"/>
      <c r="I124" s="24" t="s">
        <v>81</v>
      </c>
      <c r="J124" s="43">
        <f>IF(SUM(B111:D122)&gt;0,1,10^(-5))</f>
        <v>1.0000000000000001E-5</v>
      </c>
      <c r="L124" s="17">
        <f>L$16</f>
        <v>0</v>
      </c>
    </row>
    <row r="125" spans="1:12" ht="20.25" thickTop="1" thickBot="1">
      <c r="A125" s="29">
        <v>3</v>
      </c>
      <c r="B125" s="59"/>
      <c r="C125" s="60"/>
      <c r="D125" s="60"/>
      <c r="E125" s="61"/>
      <c r="F125" s="63">
        <f>SUM(B125:E125)</f>
        <v>0</v>
      </c>
      <c r="H125" s="6"/>
      <c r="L125" s="17">
        <f>L$17</f>
        <v>0</v>
      </c>
    </row>
    <row r="126" spans="1:12" ht="19.5" thickTop="1" thickBot="1">
      <c r="B126" s="64">
        <f>B124+B125</f>
        <v>0</v>
      </c>
      <c r="C126" s="65">
        <f t="shared" ref="C126" si="42">C124+C125</f>
        <v>0</v>
      </c>
      <c r="D126" s="65">
        <f t="shared" ref="D126" si="43">D124+D125</f>
        <v>0</v>
      </c>
      <c r="E126" s="66">
        <f t="shared" ref="E126" si="44">E124+E125</f>
        <v>0</v>
      </c>
      <c r="F126" s="45">
        <f>F124+F125</f>
        <v>0</v>
      </c>
    </row>
    <row r="127" spans="1:12" ht="20.25" thickTop="1" thickBot="1">
      <c r="A127" s="5" t="str">
        <f>'Название и список группы'!A8</f>
        <v>Лотфи</v>
      </c>
      <c r="B127" s="18" t="str">
        <f>'Название и список группы'!B8</f>
        <v>Мохамед</v>
      </c>
      <c r="C127" s="18"/>
      <c r="D127" s="18"/>
      <c r="E127" s="18"/>
      <c r="F127" s="18"/>
      <c r="G127" s="18"/>
      <c r="H127" s="18"/>
      <c r="I127" s="18"/>
      <c r="J127" s="18"/>
    </row>
    <row r="128" spans="1:12" ht="19.5" thickTop="1" thickBot="1">
      <c r="A128" s="1" t="s">
        <v>69</v>
      </c>
      <c r="B128" s="11" t="s">
        <v>70</v>
      </c>
      <c r="C128" s="11" t="s">
        <v>71</v>
      </c>
      <c r="D128" s="11" t="s">
        <v>72</v>
      </c>
      <c r="E128" s="11" t="s">
        <v>73</v>
      </c>
      <c r="F128" s="11" t="s">
        <v>74</v>
      </c>
      <c r="G128" s="13"/>
      <c r="H128" s="3"/>
      <c r="I128" s="3"/>
      <c r="J128" s="44" t="s">
        <v>0</v>
      </c>
      <c r="L128" s="4" t="str">
        <f>L$2</f>
        <v>12 серий бросков монеты</v>
      </c>
    </row>
    <row r="129" spans="1:12" ht="20.25" thickTop="1" thickBot="1">
      <c r="A129" s="22" t="s">
        <v>58</v>
      </c>
      <c r="B129" s="54"/>
      <c r="C129" s="54"/>
      <c r="D129" s="54"/>
      <c r="E129" s="11">
        <f>IF(B129=1,2,3)</f>
        <v>3</v>
      </c>
      <c r="F129" s="11">
        <f>IF(B129=1,IF(C129=1,3,1),C129+D129)</f>
        <v>0</v>
      </c>
      <c r="G129" s="13"/>
      <c r="H129" s="6"/>
      <c r="I129" s="6"/>
      <c r="J129" s="45">
        <f>IF(F144=12,1,0.000001)</f>
        <v>9.9999999999999995E-7</v>
      </c>
      <c r="L129" s="17" t="str">
        <f>L$3</f>
        <v>Если в первом броске серии</v>
      </c>
    </row>
    <row r="130" spans="1:12" ht="19.5" thickTop="1">
      <c r="A130" s="22" t="s">
        <v>59</v>
      </c>
      <c r="B130" s="54"/>
      <c r="C130" s="54"/>
      <c r="D130" s="54"/>
      <c r="E130" s="11">
        <f t="shared" ref="E130:E140" si="45">IF(B130=1,2,3)</f>
        <v>3</v>
      </c>
      <c r="F130" s="11">
        <f t="shared" ref="F130:F140" si="46">IF(B130=1,IF(C130=1,3,1),C130+D130)</f>
        <v>0</v>
      </c>
      <c r="G130" s="13"/>
      <c r="H130" s="3"/>
      <c r="I130" s="6"/>
      <c r="L130" s="17" t="str">
        <f>L$4</f>
        <v>выпал "орел", то начисляется 1 балл и</v>
      </c>
    </row>
    <row r="131" spans="1:12" ht="18.75">
      <c r="A131" s="22" t="s">
        <v>60</v>
      </c>
      <c r="B131" s="54"/>
      <c r="C131" s="54"/>
      <c r="D131" s="54"/>
      <c r="E131" s="11">
        <f t="shared" si="45"/>
        <v>3</v>
      </c>
      <c r="F131" s="11">
        <f t="shared" si="46"/>
        <v>0</v>
      </c>
      <c r="G131" s="12"/>
      <c r="H131" s="6"/>
      <c r="I131" s="6"/>
      <c r="L131" s="17" t="str">
        <f>L$5</f>
        <v xml:space="preserve"> серию завершает второй бросок.</v>
      </c>
    </row>
    <row r="132" spans="1:12" ht="18.75">
      <c r="A132" s="22" t="s">
        <v>61</v>
      </c>
      <c r="B132" s="54"/>
      <c r="C132" s="54"/>
      <c r="D132" s="54"/>
      <c r="E132" s="11">
        <f t="shared" si="45"/>
        <v>3</v>
      </c>
      <c r="F132" s="11">
        <f t="shared" si="46"/>
        <v>0</v>
      </c>
      <c r="G132" s="13"/>
      <c r="H132" s="3"/>
      <c r="I132" s="7"/>
      <c r="L132" s="17" t="str">
        <f>L$6</f>
        <v xml:space="preserve"> Если на втором броске "орел",</v>
      </c>
    </row>
    <row r="133" spans="1:12" ht="18.75">
      <c r="A133" s="22" t="s">
        <v>62</v>
      </c>
      <c r="B133" s="54"/>
      <c r="C133" s="54"/>
      <c r="D133" s="54"/>
      <c r="E133" s="11">
        <f t="shared" si="45"/>
        <v>3</v>
      </c>
      <c r="F133" s="11">
        <f t="shared" si="46"/>
        <v>0</v>
      </c>
      <c r="G133" s="16"/>
      <c r="H133" s="6"/>
      <c r="I133" s="7"/>
      <c r="L133" s="17" t="str">
        <f>L$7</f>
        <v>добавляют 2 балла, иначе 0.</v>
      </c>
    </row>
    <row r="134" spans="1:12">
      <c r="A134" s="22" t="s">
        <v>63</v>
      </c>
      <c r="B134" s="54"/>
      <c r="C134" s="54"/>
      <c r="D134" s="54"/>
      <c r="E134" s="11">
        <f t="shared" si="45"/>
        <v>3</v>
      </c>
      <c r="F134" s="11">
        <f t="shared" si="46"/>
        <v>0</v>
      </c>
      <c r="G134" s="12"/>
      <c r="H134" s="3"/>
      <c r="L134" s="17" t="str">
        <f>L$8</f>
        <v>Если в первом броске серии</v>
      </c>
    </row>
    <row r="135" spans="1:12" ht="18.75">
      <c r="A135" s="22" t="s">
        <v>64</v>
      </c>
      <c r="B135" s="54"/>
      <c r="C135" s="54"/>
      <c r="D135" s="54"/>
      <c r="E135" s="11">
        <f t="shared" si="45"/>
        <v>3</v>
      </c>
      <c r="F135" s="11">
        <f t="shared" si="46"/>
        <v>0</v>
      </c>
      <c r="G135" s="16"/>
      <c r="H135" s="6"/>
      <c r="L135" s="17" t="str">
        <f>L$9</f>
        <v>выпала "решка", то серию завершают</v>
      </c>
    </row>
    <row r="136" spans="1:12">
      <c r="A136" s="22" t="s">
        <v>65</v>
      </c>
      <c r="B136" s="54"/>
      <c r="C136" s="54"/>
      <c r="D136" s="54"/>
      <c r="E136" s="11">
        <f t="shared" si="45"/>
        <v>3</v>
      </c>
      <c r="F136" s="11">
        <f t="shared" si="46"/>
        <v>0</v>
      </c>
      <c r="G136" s="13"/>
      <c r="H136" s="3"/>
      <c r="L136" s="17" t="str">
        <f>L$10</f>
        <v xml:space="preserve"> второй и третий броски.</v>
      </c>
    </row>
    <row r="137" spans="1:12" ht="18.75">
      <c r="A137" s="22" t="s">
        <v>66</v>
      </c>
      <c r="B137" s="54"/>
      <c r="C137" s="54"/>
      <c r="D137" s="54"/>
      <c r="E137" s="11">
        <f t="shared" si="45"/>
        <v>3</v>
      </c>
      <c r="F137" s="11">
        <f t="shared" si="46"/>
        <v>0</v>
      </c>
      <c r="G137" s="12"/>
      <c r="H137" s="6"/>
      <c r="L137" s="17" t="str">
        <f>L$11</f>
        <v xml:space="preserve"> За каждого "орла" при 2 и 3-м броске</v>
      </c>
    </row>
    <row r="138" spans="1:12">
      <c r="A138" s="22" t="s">
        <v>67</v>
      </c>
      <c r="B138" s="54"/>
      <c r="C138" s="54"/>
      <c r="D138" s="54"/>
      <c r="E138" s="11">
        <f t="shared" si="45"/>
        <v>3</v>
      </c>
      <c r="F138" s="11">
        <f t="shared" si="46"/>
        <v>0</v>
      </c>
      <c r="G138" s="13"/>
      <c r="H138" s="3"/>
      <c r="L138" s="17" t="str">
        <f>L$12</f>
        <v>начисляется 1 балл.</v>
      </c>
    </row>
    <row r="139" spans="1:12" ht="18.75">
      <c r="A139" s="22" t="s">
        <v>68</v>
      </c>
      <c r="B139" s="54"/>
      <c r="C139" s="54"/>
      <c r="D139" s="54"/>
      <c r="E139" s="11">
        <f t="shared" si="45"/>
        <v>3</v>
      </c>
      <c r="F139" s="11">
        <f t="shared" si="46"/>
        <v>0</v>
      </c>
      <c r="G139" s="13"/>
      <c r="H139" s="6"/>
      <c r="L139" s="17" t="str">
        <f>L$13</f>
        <v>X - общее число бросков в серии,</v>
      </c>
    </row>
    <row r="140" spans="1:12" ht="18.75" thickBot="1">
      <c r="A140" s="25" t="s">
        <v>75</v>
      </c>
      <c r="B140" s="55"/>
      <c r="C140" s="55"/>
      <c r="D140" s="55"/>
      <c r="E140" s="14">
        <f t="shared" si="45"/>
        <v>3</v>
      </c>
      <c r="F140" s="11">
        <f t="shared" si="46"/>
        <v>0</v>
      </c>
      <c r="G140" s="13"/>
      <c r="H140" s="3"/>
      <c r="L140" s="17" t="str">
        <f>L$14</f>
        <v>Y - число начисленных баллов.</v>
      </c>
    </row>
    <row r="141" spans="1:12" ht="19.5" thickBot="1">
      <c r="A141" s="27" t="s">
        <v>80</v>
      </c>
      <c r="B141" s="30">
        <v>0</v>
      </c>
      <c r="C141" s="30">
        <v>1</v>
      </c>
      <c r="D141" s="30">
        <v>2</v>
      </c>
      <c r="E141" s="31">
        <v>3</v>
      </c>
      <c r="H141" s="6"/>
      <c r="L141" s="17">
        <f>L$15</f>
        <v>0</v>
      </c>
    </row>
    <row r="142" spans="1:12" ht="19.5" thickTop="1" thickBot="1">
      <c r="A142" s="28">
        <v>2</v>
      </c>
      <c r="B142" s="56"/>
      <c r="C142" s="57"/>
      <c r="D142" s="57"/>
      <c r="E142" s="58"/>
      <c r="F142" s="62">
        <f>SUM(B142:E142)</f>
        <v>0</v>
      </c>
      <c r="H142" s="3"/>
      <c r="I142" s="24" t="s">
        <v>81</v>
      </c>
      <c r="J142" s="43">
        <f>IF(SUM(B129:D140)&gt;0,1,10^(-5))</f>
        <v>1.0000000000000001E-5</v>
      </c>
      <c r="L142" s="17">
        <f>L$16</f>
        <v>0</v>
      </c>
    </row>
    <row r="143" spans="1:12" ht="20.25" thickTop="1" thickBot="1">
      <c r="A143" s="29">
        <v>3</v>
      </c>
      <c r="B143" s="59"/>
      <c r="C143" s="60"/>
      <c r="D143" s="60"/>
      <c r="E143" s="61"/>
      <c r="F143" s="63">
        <f>SUM(B143:E143)</f>
        <v>0</v>
      </c>
      <c r="H143" s="6"/>
      <c r="L143" s="17">
        <f>L$17</f>
        <v>0</v>
      </c>
    </row>
    <row r="144" spans="1:12" ht="19.5" thickTop="1" thickBot="1">
      <c r="B144" s="64">
        <f>B142+B143</f>
        <v>0</v>
      </c>
      <c r="C144" s="65">
        <f t="shared" ref="C144" si="47">C142+C143</f>
        <v>0</v>
      </c>
      <c r="D144" s="65">
        <f t="shared" ref="D144" si="48">D142+D143</f>
        <v>0</v>
      </c>
      <c r="E144" s="66">
        <f t="shared" ref="E144" si="49">E142+E143</f>
        <v>0</v>
      </c>
      <c r="F144" s="45">
        <f>F142+F143</f>
        <v>0</v>
      </c>
    </row>
    <row r="145" spans="1:12" ht="20.25" thickTop="1" thickBot="1">
      <c r="A145" s="5" t="str">
        <f>'Название и список группы'!A9</f>
        <v>Мохамед Ахмед Нурелдин Саид</v>
      </c>
      <c r="B145" s="18" t="str">
        <f>'Название и список группы'!B9</f>
        <v>Махмуд Ахмед Нурелдин</v>
      </c>
      <c r="C145" s="18"/>
      <c r="D145" s="18"/>
      <c r="E145" s="18"/>
      <c r="F145" s="18"/>
      <c r="G145" s="18"/>
      <c r="H145" s="18"/>
      <c r="I145" s="18"/>
      <c r="J145" s="18"/>
    </row>
    <row r="146" spans="1:12" ht="19.5" thickTop="1" thickBot="1">
      <c r="A146" s="1" t="s">
        <v>69</v>
      </c>
      <c r="B146" s="11" t="s">
        <v>70</v>
      </c>
      <c r="C146" s="11" t="s">
        <v>71</v>
      </c>
      <c r="D146" s="11" t="s">
        <v>72</v>
      </c>
      <c r="E146" s="11" t="s">
        <v>73</v>
      </c>
      <c r="F146" s="11" t="s">
        <v>74</v>
      </c>
      <c r="G146" s="13"/>
      <c r="H146" s="3"/>
      <c r="I146" s="3"/>
      <c r="J146" s="44" t="s">
        <v>0</v>
      </c>
      <c r="L146" s="4" t="str">
        <f>L$2</f>
        <v>12 серий бросков монеты</v>
      </c>
    </row>
    <row r="147" spans="1:12" ht="20.25" thickTop="1" thickBot="1">
      <c r="A147" s="22" t="s">
        <v>58</v>
      </c>
      <c r="B147" s="54"/>
      <c r="C147" s="54"/>
      <c r="D147" s="54"/>
      <c r="E147" s="11">
        <f>IF(B147=1,2,3)</f>
        <v>3</v>
      </c>
      <c r="F147" s="11">
        <f>IF(B147=1,IF(C147=1,3,1),C147+D147)</f>
        <v>0</v>
      </c>
      <c r="G147" s="13"/>
      <c r="H147" s="6"/>
      <c r="I147" s="6"/>
      <c r="J147" s="45">
        <f>IF(F162=12,1,0.000001)</f>
        <v>9.9999999999999995E-7</v>
      </c>
      <c r="L147" s="17" t="str">
        <f>L$3</f>
        <v>Если в первом броске серии</v>
      </c>
    </row>
    <row r="148" spans="1:12" ht="19.5" thickTop="1">
      <c r="A148" s="22" t="s">
        <v>59</v>
      </c>
      <c r="B148" s="54"/>
      <c r="C148" s="54"/>
      <c r="D148" s="54"/>
      <c r="E148" s="11">
        <f t="shared" ref="E148:E158" si="50">IF(B148=1,2,3)</f>
        <v>3</v>
      </c>
      <c r="F148" s="11">
        <f t="shared" ref="F148:F158" si="51">IF(B148=1,IF(C148=1,3,1),C148+D148)</f>
        <v>0</v>
      </c>
      <c r="G148" s="13"/>
      <c r="H148" s="3"/>
      <c r="I148" s="6"/>
      <c r="L148" s="17" t="str">
        <f>L$4</f>
        <v>выпал "орел", то начисляется 1 балл и</v>
      </c>
    </row>
    <row r="149" spans="1:12" ht="18.75">
      <c r="A149" s="22" t="s">
        <v>60</v>
      </c>
      <c r="B149" s="54"/>
      <c r="C149" s="54"/>
      <c r="D149" s="54"/>
      <c r="E149" s="11">
        <f t="shared" si="50"/>
        <v>3</v>
      </c>
      <c r="F149" s="11">
        <f t="shared" si="51"/>
        <v>0</v>
      </c>
      <c r="G149" s="12"/>
      <c r="H149" s="6"/>
      <c r="I149" s="6"/>
      <c r="L149" s="17" t="str">
        <f>L$5</f>
        <v xml:space="preserve"> серию завершает второй бросок.</v>
      </c>
    </row>
    <row r="150" spans="1:12" ht="18.75">
      <c r="A150" s="22" t="s">
        <v>61</v>
      </c>
      <c r="B150" s="54"/>
      <c r="C150" s="54"/>
      <c r="D150" s="54"/>
      <c r="E150" s="11">
        <f t="shared" si="50"/>
        <v>3</v>
      </c>
      <c r="F150" s="11">
        <f t="shared" si="51"/>
        <v>0</v>
      </c>
      <c r="G150" s="13"/>
      <c r="H150" s="3"/>
      <c r="I150" s="7"/>
      <c r="L150" s="17" t="str">
        <f>L$6</f>
        <v xml:space="preserve"> Если на втором броске "орел",</v>
      </c>
    </row>
    <row r="151" spans="1:12" ht="18.75">
      <c r="A151" s="22" t="s">
        <v>62</v>
      </c>
      <c r="B151" s="54"/>
      <c r="C151" s="54"/>
      <c r="D151" s="54"/>
      <c r="E151" s="11">
        <f t="shared" si="50"/>
        <v>3</v>
      </c>
      <c r="F151" s="11">
        <f t="shared" si="51"/>
        <v>0</v>
      </c>
      <c r="G151" s="16"/>
      <c r="H151" s="6"/>
      <c r="I151" s="7"/>
      <c r="L151" s="17" t="str">
        <f>L$7</f>
        <v>добавляют 2 балла, иначе 0.</v>
      </c>
    </row>
    <row r="152" spans="1:12">
      <c r="A152" s="22" t="s">
        <v>63</v>
      </c>
      <c r="B152" s="54"/>
      <c r="C152" s="54"/>
      <c r="D152" s="54"/>
      <c r="E152" s="11">
        <f t="shared" si="50"/>
        <v>3</v>
      </c>
      <c r="F152" s="11">
        <f t="shared" si="51"/>
        <v>0</v>
      </c>
      <c r="G152" s="12"/>
      <c r="H152" s="3"/>
      <c r="L152" s="17" t="str">
        <f>L$8</f>
        <v>Если в первом броске серии</v>
      </c>
    </row>
    <row r="153" spans="1:12" ht="18.75">
      <c r="A153" s="22" t="s">
        <v>64</v>
      </c>
      <c r="B153" s="54"/>
      <c r="C153" s="54"/>
      <c r="D153" s="54"/>
      <c r="E153" s="11">
        <f t="shared" si="50"/>
        <v>3</v>
      </c>
      <c r="F153" s="11">
        <f t="shared" si="51"/>
        <v>0</v>
      </c>
      <c r="G153" s="16"/>
      <c r="H153" s="6"/>
      <c r="L153" s="17" t="str">
        <f>L$9</f>
        <v>выпала "решка", то серию завершают</v>
      </c>
    </row>
    <row r="154" spans="1:12">
      <c r="A154" s="22" t="s">
        <v>65</v>
      </c>
      <c r="B154" s="54"/>
      <c r="C154" s="54"/>
      <c r="D154" s="54"/>
      <c r="E154" s="11">
        <f t="shared" si="50"/>
        <v>3</v>
      </c>
      <c r="F154" s="11">
        <f t="shared" si="51"/>
        <v>0</v>
      </c>
      <c r="G154" s="13"/>
      <c r="H154" s="3"/>
      <c r="L154" s="17" t="str">
        <f>L$10</f>
        <v xml:space="preserve"> второй и третий броски.</v>
      </c>
    </row>
    <row r="155" spans="1:12" ht="18.75">
      <c r="A155" s="22" t="s">
        <v>66</v>
      </c>
      <c r="B155" s="54"/>
      <c r="C155" s="54"/>
      <c r="D155" s="54"/>
      <c r="E155" s="11">
        <f t="shared" si="50"/>
        <v>3</v>
      </c>
      <c r="F155" s="11">
        <f t="shared" si="51"/>
        <v>0</v>
      </c>
      <c r="G155" s="12"/>
      <c r="H155" s="6"/>
      <c r="L155" s="17" t="str">
        <f>L$11</f>
        <v xml:space="preserve"> За каждого "орла" при 2 и 3-м броске</v>
      </c>
    </row>
    <row r="156" spans="1:12">
      <c r="A156" s="22" t="s">
        <v>67</v>
      </c>
      <c r="B156" s="54"/>
      <c r="C156" s="54"/>
      <c r="D156" s="54"/>
      <c r="E156" s="11">
        <f t="shared" si="50"/>
        <v>3</v>
      </c>
      <c r="F156" s="11">
        <f t="shared" si="51"/>
        <v>0</v>
      </c>
      <c r="G156" s="13"/>
      <c r="H156" s="3"/>
      <c r="L156" s="17" t="str">
        <f>L$12</f>
        <v>начисляется 1 балл.</v>
      </c>
    </row>
    <row r="157" spans="1:12" ht="18.75">
      <c r="A157" s="22" t="s">
        <v>68</v>
      </c>
      <c r="B157" s="54"/>
      <c r="C157" s="54"/>
      <c r="D157" s="54"/>
      <c r="E157" s="11">
        <f t="shared" si="50"/>
        <v>3</v>
      </c>
      <c r="F157" s="11">
        <f t="shared" si="51"/>
        <v>0</v>
      </c>
      <c r="G157" s="13"/>
      <c r="H157" s="6"/>
      <c r="L157" s="17" t="str">
        <f>L$13</f>
        <v>X - общее число бросков в серии,</v>
      </c>
    </row>
    <row r="158" spans="1:12" ht="18.75" thickBot="1">
      <c r="A158" s="25" t="s">
        <v>75</v>
      </c>
      <c r="B158" s="55"/>
      <c r="C158" s="55"/>
      <c r="D158" s="55"/>
      <c r="E158" s="14">
        <f t="shared" si="50"/>
        <v>3</v>
      </c>
      <c r="F158" s="11">
        <f t="shared" si="51"/>
        <v>0</v>
      </c>
      <c r="G158" s="13"/>
      <c r="H158" s="3"/>
      <c r="L158" s="17" t="str">
        <f>L$14</f>
        <v>Y - число начисленных баллов.</v>
      </c>
    </row>
    <row r="159" spans="1:12" ht="19.5" thickBot="1">
      <c r="A159" s="27" t="s">
        <v>80</v>
      </c>
      <c r="B159" s="30">
        <v>0</v>
      </c>
      <c r="C159" s="30">
        <v>1</v>
      </c>
      <c r="D159" s="30">
        <v>2</v>
      </c>
      <c r="E159" s="31">
        <v>3</v>
      </c>
      <c r="H159" s="6"/>
      <c r="L159" s="17">
        <f>L$15</f>
        <v>0</v>
      </c>
    </row>
    <row r="160" spans="1:12" ht="19.5" thickTop="1" thickBot="1">
      <c r="A160" s="28">
        <v>2</v>
      </c>
      <c r="B160" s="56"/>
      <c r="C160" s="57"/>
      <c r="D160" s="57"/>
      <c r="E160" s="58"/>
      <c r="F160" s="62">
        <f>SUM(B160:E160)</f>
        <v>0</v>
      </c>
      <c r="H160" s="3"/>
      <c r="I160" s="24" t="s">
        <v>81</v>
      </c>
      <c r="J160" s="43">
        <f>IF(SUM(B147:D158)&gt;0,1,10^(-5))</f>
        <v>1.0000000000000001E-5</v>
      </c>
      <c r="L160" s="17">
        <f>L$16</f>
        <v>0</v>
      </c>
    </row>
    <row r="161" spans="1:12" ht="20.25" thickTop="1" thickBot="1">
      <c r="A161" s="29">
        <v>3</v>
      </c>
      <c r="B161" s="59"/>
      <c r="C161" s="60"/>
      <c r="D161" s="60"/>
      <c r="E161" s="61"/>
      <c r="F161" s="63">
        <f>SUM(B161:E161)</f>
        <v>0</v>
      </c>
      <c r="H161" s="6"/>
      <c r="L161" s="17">
        <f>L$17</f>
        <v>0</v>
      </c>
    </row>
    <row r="162" spans="1:12" ht="19.5" thickTop="1" thickBot="1">
      <c r="B162" s="64">
        <f>B160+B161</f>
        <v>0</v>
      </c>
      <c r="C162" s="65">
        <f t="shared" ref="C162" si="52">C160+C161</f>
        <v>0</v>
      </c>
      <c r="D162" s="65">
        <f t="shared" ref="D162" si="53">D160+D161</f>
        <v>0</v>
      </c>
      <c r="E162" s="66">
        <f t="shared" ref="E162" si="54">E160+E161</f>
        <v>0</v>
      </c>
      <c r="F162" s="45">
        <f>F160+F161</f>
        <v>0</v>
      </c>
    </row>
    <row r="163" spans="1:12" ht="20.25" thickTop="1" thickBot="1">
      <c r="A163" s="5" t="str">
        <f>'Название и список группы'!A10</f>
        <v>Петрова</v>
      </c>
      <c r="B163" s="18" t="str">
        <f>'Название и список группы'!B10</f>
        <v>Ольга Александровна</v>
      </c>
      <c r="C163" s="18"/>
      <c r="D163" s="18"/>
      <c r="E163" s="18"/>
      <c r="F163" s="18"/>
      <c r="G163" s="18"/>
      <c r="H163" s="18"/>
      <c r="I163" s="18"/>
      <c r="J163" s="18"/>
    </row>
    <row r="164" spans="1:12" ht="19.5" thickTop="1" thickBot="1">
      <c r="A164" s="1" t="s">
        <v>69</v>
      </c>
      <c r="B164" s="11" t="s">
        <v>70</v>
      </c>
      <c r="C164" s="11" t="s">
        <v>71</v>
      </c>
      <c r="D164" s="11" t="s">
        <v>72</v>
      </c>
      <c r="E164" s="11" t="s">
        <v>73</v>
      </c>
      <c r="F164" s="11" t="s">
        <v>74</v>
      </c>
      <c r="G164" s="13"/>
      <c r="H164" s="3"/>
      <c r="I164" s="3"/>
      <c r="J164" s="44" t="s">
        <v>0</v>
      </c>
      <c r="L164" s="4" t="str">
        <f>L$2</f>
        <v>12 серий бросков монеты</v>
      </c>
    </row>
    <row r="165" spans="1:12" ht="20.25" thickTop="1" thickBot="1">
      <c r="A165" s="22" t="s">
        <v>58</v>
      </c>
      <c r="B165" s="54"/>
      <c r="C165" s="54"/>
      <c r="D165" s="54"/>
      <c r="E165" s="11">
        <f>IF(B165=1,2,3)</f>
        <v>3</v>
      </c>
      <c r="F165" s="11">
        <f>IF(B165=1,IF(C165=1,3,1),C165+D165)</f>
        <v>0</v>
      </c>
      <c r="G165" s="13"/>
      <c r="H165" s="6"/>
      <c r="I165" s="6"/>
      <c r="J165" s="45">
        <f>IF(F180=12,1,0.000001)</f>
        <v>9.9999999999999995E-7</v>
      </c>
      <c r="L165" s="17" t="str">
        <f>L$3</f>
        <v>Если в первом броске серии</v>
      </c>
    </row>
    <row r="166" spans="1:12" ht="19.5" thickTop="1">
      <c r="A166" s="22" t="s">
        <v>59</v>
      </c>
      <c r="B166" s="54"/>
      <c r="C166" s="54"/>
      <c r="D166" s="54"/>
      <c r="E166" s="11">
        <f t="shared" ref="E166:E176" si="55">IF(B166=1,2,3)</f>
        <v>3</v>
      </c>
      <c r="F166" s="11">
        <f t="shared" ref="F166:F176" si="56">IF(B166=1,IF(C166=1,3,1),C166+D166)</f>
        <v>0</v>
      </c>
      <c r="G166" s="13"/>
      <c r="H166" s="3"/>
      <c r="I166" s="6"/>
      <c r="L166" s="17" t="str">
        <f>L$4</f>
        <v>выпал "орел", то начисляется 1 балл и</v>
      </c>
    </row>
    <row r="167" spans="1:12" ht="18.75">
      <c r="A167" s="22" t="s">
        <v>60</v>
      </c>
      <c r="B167" s="54"/>
      <c r="C167" s="54"/>
      <c r="D167" s="54"/>
      <c r="E167" s="11">
        <f t="shared" si="55"/>
        <v>3</v>
      </c>
      <c r="F167" s="11">
        <f t="shared" si="56"/>
        <v>0</v>
      </c>
      <c r="G167" s="12"/>
      <c r="H167" s="6"/>
      <c r="I167" s="6"/>
      <c r="L167" s="17" t="str">
        <f>L$5</f>
        <v xml:space="preserve"> серию завершает второй бросок.</v>
      </c>
    </row>
    <row r="168" spans="1:12" ht="18.75">
      <c r="A168" s="22" t="s">
        <v>61</v>
      </c>
      <c r="B168" s="54"/>
      <c r="C168" s="54"/>
      <c r="D168" s="54"/>
      <c r="E168" s="11">
        <f t="shared" si="55"/>
        <v>3</v>
      </c>
      <c r="F168" s="11">
        <f t="shared" si="56"/>
        <v>0</v>
      </c>
      <c r="G168" s="13"/>
      <c r="H168" s="3"/>
      <c r="I168" s="7"/>
      <c r="L168" s="17" t="str">
        <f>L$6</f>
        <v xml:space="preserve"> Если на втором броске "орел",</v>
      </c>
    </row>
    <row r="169" spans="1:12" ht="18.75">
      <c r="A169" s="22" t="s">
        <v>62</v>
      </c>
      <c r="B169" s="54"/>
      <c r="C169" s="54"/>
      <c r="D169" s="54"/>
      <c r="E169" s="11">
        <f t="shared" si="55"/>
        <v>3</v>
      </c>
      <c r="F169" s="11">
        <f t="shared" si="56"/>
        <v>0</v>
      </c>
      <c r="G169" s="16"/>
      <c r="H169" s="6"/>
      <c r="I169" s="7"/>
      <c r="L169" s="17" t="str">
        <f>L$7</f>
        <v>добавляют 2 балла, иначе 0.</v>
      </c>
    </row>
    <row r="170" spans="1:12">
      <c r="A170" s="22" t="s">
        <v>63</v>
      </c>
      <c r="B170" s="54"/>
      <c r="C170" s="54"/>
      <c r="D170" s="54"/>
      <c r="E170" s="11">
        <f t="shared" si="55"/>
        <v>3</v>
      </c>
      <c r="F170" s="11">
        <f t="shared" si="56"/>
        <v>0</v>
      </c>
      <c r="G170" s="12"/>
      <c r="H170" s="3"/>
      <c r="L170" s="17" t="str">
        <f>L$8</f>
        <v>Если в первом броске серии</v>
      </c>
    </row>
    <row r="171" spans="1:12" ht="18.75">
      <c r="A171" s="22" t="s">
        <v>64</v>
      </c>
      <c r="B171" s="54"/>
      <c r="C171" s="54"/>
      <c r="D171" s="54"/>
      <c r="E171" s="11">
        <f t="shared" si="55"/>
        <v>3</v>
      </c>
      <c r="F171" s="11">
        <f t="shared" si="56"/>
        <v>0</v>
      </c>
      <c r="G171" s="16"/>
      <c r="H171" s="6"/>
      <c r="L171" s="17" t="str">
        <f>L$9</f>
        <v>выпала "решка", то серию завершают</v>
      </c>
    </row>
    <row r="172" spans="1:12">
      <c r="A172" s="22" t="s">
        <v>65</v>
      </c>
      <c r="B172" s="54"/>
      <c r="C172" s="54"/>
      <c r="D172" s="54"/>
      <c r="E172" s="11">
        <f t="shared" si="55"/>
        <v>3</v>
      </c>
      <c r="F172" s="11">
        <f t="shared" si="56"/>
        <v>0</v>
      </c>
      <c r="G172" s="13"/>
      <c r="H172" s="3"/>
      <c r="L172" s="17" t="str">
        <f>L$10</f>
        <v xml:space="preserve"> второй и третий броски.</v>
      </c>
    </row>
    <row r="173" spans="1:12" ht="18.75">
      <c r="A173" s="22" t="s">
        <v>66</v>
      </c>
      <c r="B173" s="54"/>
      <c r="C173" s="54"/>
      <c r="D173" s="54"/>
      <c r="E173" s="11">
        <f t="shared" si="55"/>
        <v>3</v>
      </c>
      <c r="F173" s="11">
        <f t="shared" si="56"/>
        <v>0</v>
      </c>
      <c r="G173" s="12"/>
      <c r="H173" s="6"/>
      <c r="L173" s="17" t="str">
        <f>L$11</f>
        <v xml:space="preserve"> За каждого "орла" при 2 и 3-м броске</v>
      </c>
    </row>
    <row r="174" spans="1:12">
      <c r="A174" s="22" t="s">
        <v>67</v>
      </c>
      <c r="B174" s="54"/>
      <c r="C174" s="54"/>
      <c r="D174" s="54"/>
      <c r="E174" s="11">
        <f t="shared" si="55"/>
        <v>3</v>
      </c>
      <c r="F174" s="11">
        <f t="shared" si="56"/>
        <v>0</v>
      </c>
      <c r="G174" s="13"/>
      <c r="H174" s="3"/>
      <c r="L174" s="17" t="str">
        <f>L$12</f>
        <v>начисляется 1 балл.</v>
      </c>
    </row>
    <row r="175" spans="1:12" ht="18.75">
      <c r="A175" s="22" t="s">
        <v>68</v>
      </c>
      <c r="B175" s="54"/>
      <c r="C175" s="54"/>
      <c r="D175" s="54"/>
      <c r="E175" s="11">
        <f t="shared" si="55"/>
        <v>3</v>
      </c>
      <c r="F175" s="11">
        <f t="shared" si="56"/>
        <v>0</v>
      </c>
      <c r="G175" s="13"/>
      <c r="H175" s="6"/>
      <c r="L175" s="17" t="str">
        <f>L$13</f>
        <v>X - общее число бросков в серии,</v>
      </c>
    </row>
    <row r="176" spans="1:12" ht="18.75" thickBot="1">
      <c r="A176" s="25" t="s">
        <v>75</v>
      </c>
      <c r="B176" s="55"/>
      <c r="C176" s="55"/>
      <c r="D176" s="55"/>
      <c r="E176" s="14">
        <f t="shared" si="55"/>
        <v>3</v>
      </c>
      <c r="F176" s="11">
        <f t="shared" si="56"/>
        <v>0</v>
      </c>
      <c r="G176" s="13"/>
      <c r="H176" s="3"/>
      <c r="L176" s="17" t="str">
        <f>L$14</f>
        <v>Y - число начисленных баллов.</v>
      </c>
    </row>
    <row r="177" spans="1:12" ht="19.5" thickBot="1">
      <c r="A177" s="27" t="s">
        <v>80</v>
      </c>
      <c r="B177" s="30">
        <v>0</v>
      </c>
      <c r="C177" s="30">
        <v>1</v>
      </c>
      <c r="D177" s="30">
        <v>2</v>
      </c>
      <c r="E177" s="31">
        <v>3</v>
      </c>
      <c r="H177" s="6"/>
      <c r="L177" s="17">
        <f>L$15</f>
        <v>0</v>
      </c>
    </row>
    <row r="178" spans="1:12" ht="19.5" thickTop="1" thickBot="1">
      <c r="A178" s="28">
        <v>2</v>
      </c>
      <c r="B178" s="56"/>
      <c r="C178" s="57"/>
      <c r="D178" s="57"/>
      <c r="E178" s="58"/>
      <c r="F178" s="62">
        <f>SUM(B178:E178)</f>
        <v>0</v>
      </c>
      <c r="H178" s="3"/>
      <c r="I178" s="24" t="s">
        <v>81</v>
      </c>
      <c r="J178" s="43">
        <f>IF(SUM(B165:D176)&gt;0,1,10^(-5))</f>
        <v>1.0000000000000001E-5</v>
      </c>
      <c r="L178" s="17">
        <f>L$16</f>
        <v>0</v>
      </c>
    </row>
    <row r="179" spans="1:12" ht="20.25" thickTop="1" thickBot="1">
      <c r="A179" s="29">
        <v>3</v>
      </c>
      <c r="B179" s="59"/>
      <c r="C179" s="60"/>
      <c r="D179" s="60"/>
      <c r="E179" s="61"/>
      <c r="F179" s="63">
        <f>SUM(B179:E179)</f>
        <v>0</v>
      </c>
      <c r="H179" s="6"/>
      <c r="L179" s="17">
        <f>L$17</f>
        <v>0</v>
      </c>
    </row>
    <row r="180" spans="1:12" ht="19.5" thickTop="1" thickBot="1">
      <c r="B180" s="64">
        <f>B178+B179</f>
        <v>0</v>
      </c>
      <c r="C180" s="65">
        <f t="shared" ref="C180" si="57">C178+C179</f>
        <v>0</v>
      </c>
      <c r="D180" s="65">
        <f t="shared" ref="D180" si="58">D178+D179</f>
        <v>0</v>
      </c>
      <c r="E180" s="66">
        <f t="shared" ref="E180" si="59">E178+E179</f>
        <v>0</v>
      </c>
      <c r="F180" s="45">
        <f>F178+F179</f>
        <v>0</v>
      </c>
    </row>
    <row r="181" spans="1:12" ht="20.25" thickTop="1" thickBot="1">
      <c r="A181" s="5" t="str">
        <f>'Название и список группы'!A11</f>
        <v>Подшивалов</v>
      </c>
      <c r="B181" s="18" t="str">
        <f>'Название и список группы'!B11</f>
        <v>Данил Дмитриевич</v>
      </c>
      <c r="C181" s="18"/>
      <c r="D181" s="18"/>
      <c r="E181" s="18"/>
      <c r="F181" s="18"/>
      <c r="G181" s="18"/>
      <c r="H181" s="18"/>
      <c r="I181" s="18"/>
      <c r="J181" s="18"/>
    </row>
    <row r="182" spans="1:12" ht="19.5" thickTop="1" thickBot="1">
      <c r="A182" s="1" t="s">
        <v>69</v>
      </c>
      <c r="B182" s="11" t="s">
        <v>70</v>
      </c>
      <c r="C182" s="11" t="s">
        <v>71</v>
      </c>
      <c r="D182" s="11" t="s">
        <v>72</v>
      </c>
      <c r="E182" s="11" t="s">
        <v>73</v>
      </c>
      <c r="F182" s="11" t="s">
        <v>74</v>
      </c>
      <c r="G182" s="13"/>
      <c r="H182" s="3"/>
      <c r="I182" s="3"/>
      <c r="J182" s="44" t="s">
        <v>0</v>
      </c>
      <c r="L182" s="4" t="str">
        <f>L$2</f>
        <v>12 серий бросков монеты</v>
      </c>
    </row>
    <row r="183" spans="1:12" ht="20.25" thickTop="1" thickBot="1">
      <c r="A183" s="22" t="s">
        <v>58</v>
      </c>
      <c r="B183" s="54"/>
      <c r="C183" s="54"/>
      <c r="D183" s="54"/>
      <c r="E183" s="11">
        <f>IF(B183=1,2,3)</f>
        <v>3</v>
      </c>
      <c r="F183" s="11">
        <f>IF(B183=1,IF(C183=1,3,1),C183+D183)</f>
        <v>0</v>
      </c>
      <c r="G183" s="13"/>
      <c r="H183" s="6"/>
      <c r="I183" s="6"/>
      <c r="J183" s="45">
        <f>IF(F198=12,1,0.000001)</f>
        <v>9.9999999999999995E-7</v>
      </c>
      <c r="L183" s="17" t="str">
        <f>L$3</f>
        <v>Если в первом броске серии</v>
      </c>
    </row>
    <row r="184" spans="1:12" ht="19.5" thickTop="1">
      <c r="A184" s="22" t="s">
        <v>59</v>
      </c>
      <c r="B184" s="54"/>
      <c r="C184" s="54"/>
      <c r="D184" s="54"/>
      <c r="E184" s="11">
        <f t="shared" ref="E184:E194" si="60">IF(B184=1,2,3)</f>
        <v>3</v>
      </c>
      <c r="F184" s="11">
        <f t="shared" ref="F184:F194" si="61">IF(B184=1,IF(C184=1,3,1),C184+D184)</f>
        <v>0</v>
      </c>
      <c r="G184" s="13"/>
      <c r="H184" s="3"/>
      <c r="I184" s="6"/>
      <c r="L184" s="17" t="str">
        <f>L$4</f>
        <v>выпал "орел", то начисляется 1 балл и</v>
      </c>
    </row>
    <row r="185" spans="1:12" ht="18.75">
      <c r="A185" s="22" t="s">
        <v>60</v>
      </c>
      <c r="B185" s="54"/>
      <c r="C185" s="54"/>
      <c r="D185" s="54"/>
      <c r="E185" s="11">
        <f t="shared" si="60"/>
        <v>3</v>
      </c>
      <c r="F185" s="11">
        <f t="shared" si="61"/>
        <v>0</v>
      </c>
      <c r="G185" s="12"/>
      <c r="H185" s="6"/>
      <c r="I185" s="6"/>
      <c r="L185" s="17" t="str">
        <f>L$5</f>
        <v xml:space="preserve"> серию завершает второй бросок.</v>
      </c>
    </row>
    <row r="186" spans="1:12" ht="18.75">
      <c r="A186" s="22" t="s">
        <v>61</v>
      </c>
      <c r="B186" s="54"/>
      <c r="C186" s="54"/>
      <c r="D186" s="54"/>
      <c r="E186" s="11">
        <f t="shared" si="60"/>
        <v>3</v>
      </c>
      <c r="F186" s="11">
        <f t="shared" si="61"/>
        <v>0</v>
      </c>
      <c r="G186" s="13"/>
      <c r="H186" s="3"/>
      <c r="I186" s="7"/>
      <c r="L186" s="17" t="str">
        <f>L$6</f>
        <v xml:space="preserve"> Если на втором броске "орел",</v>
      </c>
    </row>
    <row r="187" spans="1:12" ht="18.75">
      <c r="A187" s="22" t="s">
        <v>62</v>
      </c>
      <c r="B187" s="54"/>
      <c r="C187" s="54"/>
      <c r="D187" s="54"/>
      <c r="E187" s="11">
        <f t="shared" si="60"/>
        <v>3</v>
      </c>
      <c r="F187" s="11">
        <f t="shared" si="61"/>
        <v>0</v>
      </c>
      <c r="G187" s="16"/>
      <c r="H187" s="6"/>
      <c r="I187" s="7"/>
      <c r="L187" s="17" t="str">
        <f>L$7</f>
        <v>добавляют 2 балла, иначе 0.</v>
      </c>
    </row>
    <row r="188" spans="1:12">
      <c r="A188" s="22" t="s">
        <v>63</v>
      </c>
      <c r="B188" s="54"/>
      <c r="C188" s="54"/>
      <c r="D188" s="54"/>
      <c r="E188" s="11">
        <f t="shared" si="60"/>
        <v>3</v>
      </c>
      <c r="F188" s="11">
        <f t="shared" si="61"/>
        <v>0</v>
      </c>
      <c r="G188" s="12"/>
      <c r="H188" s="3"/>
      <c r="L188" s="17" t="str">
        <f>L$8</f>
        <v>Если в первом броске серии</v>
      </c>
    </row>
    <row r="189" spans="1:12" ht="18.75">
      <c r="A189" s="22" t="s">
        <v>64</v>
      </c>
      <c r="B189" s="54"/>
      <c r="C189" s="54"/>
      <c r="D189" s="54"/>
      <c r="E189" s="11">
        <f t="shared" si="60"/>
        <v>3</v>
      </c>
      <c r="F189" s="11">
        <f t="shared" si="61"/>
        <v>0</v>
      </c>
      <c r="G189" s="16"/>
      <c r="H189" s="6"/>
      <c r="L189" s="17" t="str">
        <f>L$9</f>
        <v>выпала "решка", то серию завершают</v>
      </c>
    </row>
    <row r="190" spans="1:12">
      <c r="A190" s="22" t="s">
        <v>65</v>
      </c>
      <c r="B190" s="54"/>
      <c r="C190" s="54"/>
      <c r="D190" s="54"/>
      <c r="E190" s="11">
        <f t="shared" si="60"/>
        <v>3</v>
      </c>
      <c r="F190" s="11">
        <f t="shared" si="61"/>
        <v>0</v>
      </c>
      <c r="G190" s="13"/>
      <c r="H190" s="3"/>
      <c r="L190" s="17" t="str">
        <f>L$10</f>
        <v xml:space="preserve"> второй и третий броски.</v>
      </c>
    </row>
    <row r="191" spans="1:12" ht="18.75">
      <c r="A191" s="22" t="s">
        <v>66</v>
      </c>
      <c r="B191" s="54"/>
      <c r="C191" s="54"/>
      <c r="D191" s="54"/>
      <c r="E191" s="11">
        <f t="shared" si="60"/>
        <v>3</v>
      </c>
      <c r="F191" s="11">
        <f t="shared" si="61"/>
        <v>0</v>
      </c>
      <c r="G191" s="12"/>
      <c r="H191" s="6"/>
      <c r="L191" s="17" t="str">
        <f>L$11</f>
        <v xml:space="preserve"> За каждого "орла" при 2 и 3-м броске</v>
      </c>
    </row>
    <row r="192" spans="1:12">
      <c r="A192" s="22" t="s">
        <v>67</v>
      </c>
      <c r="B192" s="54"/>
      <c r="C192" s="54"/>
      <c r="D192" s="54"/>
      <c r="E192" s="11">
        <f t="shared" si="60"/>
        <v>3</v>
      </c>
      <c r="F192" s="11">
        <f t="shared" si="61"/>
        <v>0</v>
      </c>
      <c r="G192" s="13"/>
      <c r="H192" s="3"/>
      <c r="L192" s="17" t="str">
        <f>L$12</f>
        <v>начисляется 1 балл.</v>
      </c>
    </row>
    <row r="193" spans="1:12" ht="18.75">
      <c r="A193" s="22" t="s">
        <v>68</v>
      </c>
      <c r="B193" s="54"/>
      <c r="C193" s="54"/>
      <c r="D193" s="54"/>
      <c r="E193" s="11">
        <f t="shared" si="60"/>
        <v>3</v>
      </c>
      <c r="F193" s="11">
        <f t="shared" si="61"/>
        <v>0</v>
      </c>
      <c r="G193" s="13"/>
      <c r="H193" s="6"/>
      <c r="L193" s="17" t="str">
        <f>L$13</f>
        <v>X - общее число бросков в серии,</v>
      </c>
    </row>
    <row r="194" spans="1:12" ht="18.75" thickBot="1">
      <c r="A194" s="25" t="s">
        <v>75</v>
      </c>
      <c r="B194" s="55"/>
      <c r="C194" s="55"/>
      <c r="D194" s="55"/>
      <c r="E194" s="14">
        <f t="shared" si="60"/>
        <v>3</v>
      </c>
      <c r="F194" s="11">
        <f t="shared" si="61"/>
        <v>0</v>
      </c>
      <c r="G194" s="13"/>
      <c r="H194" s="3"/>
      <c r="L194" s="17" t="str">
        <f>L$14</f>
        <v>Y - число начисленных баллов.</v>
      </c>
    </row>
    <row r="195" spans="1:12" ht="19.5" thickBot="1">
      <c r="A195" s="27" t="s">
        <v>80</v>
      </c>
      <c r="B195" s="30">
        <v>0</v>
      </c>
      <c r="C195" s="30">
        <v>1</v>
      </c>
      <c r="D195" s="30">
        <v>2</v>
      </c>
      <c r="E195" s="31">
        <v>3</v>
      </c>
      <c r="H195" s="6"/>
      <c r="L195" s="17">
        <f>L$15</f>
        <v>0</v>
      </c>
    </row>
    <row r="196" spans="1:12" ht="19.5" thickTop="1" thickBot="1">
      <c r="A196" s="28">
        <v>2</v>
      </c>
      <c r="B196" s="56"/>
      <c r="C196" s="57"/>
      <c r="D196" s="57"/>
      <c r="E196" s="58"/>
      <c r="F196" s="62">
        <f>SUM(B196:E196)</f>
        <v>0</v>
      </c>
      <c r="H196" s="3"/>
      <c r="I196" s="24" t="s">
        <v>81</v>
      </c>
      <c r="J196" s="43">
        <f>IF(SUM(B183:D194)&gt;0,1,10^(-5))</f>
        <v>1.0000000000000001E-5</v>
      </c>
      <c r="L196" s="17">
        <f>L$16</f>
        <v>0</v>
      </c>
    </row>
    <row r="197" spans="1:12" ht="20.25" thickTop="1" thickBot="1">
      <c r="A197" s="29">
        <v>3</v>
      </c>
      <c r="B197" s="59"/>
      <c r="C197" s="60"/>
      <c r="D197" s="60"/>
      <c r="E197" s="61"/>
      <c r="F197" s="63">
        <f>SUM(B197:E197)</f>
        <v>0</v>
      </c>
      <c r="H197" s="6"/>
      <c r="L197" s="17">
        <f>L$17</f>
        <v>0</v>
      </c>
    </row>
    <row r="198" spans="1:12" ht="19.5" thickTop="1" thickBot="1">
      <c r="B198" s="64">
        <f>B196+B197</f>
        <v>0</v>
      </c>
      <c r="C198" s="65">
        <f t="shared" ref="C198" si="62">C196+C197</f>
        <v>0</v>
      </c>
      <c r="D198" s="65">
        <f t="shared" ref="D198" si="63">D196+D197</f>
        <v>0</v>
      </c>
      <c r="E198" s="66">
        <f t="shared" ref="E198" si="64">E196+E197</f>
        <v>0</v>
      </c>
      <c r="F198" s="45">
        <f>F196+F197</f>
        <v>0</v>
      </c>
    </row>
    <row r="199" spans="1:12" ht="20.25" thickTop="1" thickBot="1">
      <c r="A199" s="5" t="str">
        <f>'Название и список группы'!A12</f>
        <v>Потапов</v>
      </c>
      <c r="B199" s="18" t="str">
        <f>'Название и список группы'!B12</f>
        <v>Иван Николаевич</v>
      </c>
      <c r="C199" s="18"/>
      <c r="D199" s="18"/>
      <c r="E199" s="18"/>
      <c r="F199" s="18"/>
      <c r="G199" s="18"/>
      <c r="H199" s="18"/>
      <c r="I199" s="18"/>
      <c r="J199" s="18"/>
    </row>
    <row r="200" spans="1:12" ht="19.5" thickTop="1" thickBot="1">
      <c r="A200" s="1" t="s">
        <v>69</v>
      </c>
      <c r="B200" s="11" t="s">
        <v>70</v>
      </c>
      <c r="C200" s="11" t="s">
        <v>71</v>
      </c>
      <c r="D200" s="11" t="s">
        <v>72</v>
      </c>
      <c r="E200" s="11" t="s">
        <v>73</v>
      </c>
      <c r="F200" s="11" t="s">
        <v>74</v>
      </c>
      <c r="G200" s="13"/>
      <c r="H200" s="3"/>
      <c r="I200" s="3"/>
      <c r="J200" s="44" t="s">
        <v>0</v>
      </c>
      <c r="L200" s="4" t="str">
        <f>L$2</f>
        <v>12 серий бросков монеты</v>
      </c>
    </row>
    <row r="201" spans="1:12" ht="20.25" thickTop="1" thickBot="1">
      <c r="A201" s="22" t="s">
        <v>58</v>
      </c>
      <c r="B201" s="54"/>
      <c r="C201" s="54"/>
      <c r="D201" s="54"/>
      <c r="E201" s="11">
        <f>IF(B201=1,2,3)</f>
        <v>3</v>
      </c>
      <c r="F201" s="11">
        <f>IF(B201=1,IF(C201=1,3,1),C201+D201)</f>
        <v>0</v>
      </c>
      <c r="G201" s="13"/>
      <c r="H201" s="6"/>
      <c r="I201" s="6"/>
      <c r="J201" s="45">
        <f>IF(F216=12,1,0.000001)</f>
        <v>9.9999999999999995E-7</v>
      </c>
      <c r="L201" s="17" t="str">
        <f>L$3</f>
        <v>Если в первом броске серии</v>
      </c>
    </row>
    <row r="202" spans="1:12" ht="19.5" thickTop="1">
      <c r="A202" s="22" t="s">
        <v>59</v>
      </c>
      <c r="B202" s="54"/>
      <c r="C202" s="54"/>
      <c r="D202" s="54"/>
      <c r="E202" s="11">
        <f t="shared" ref="E202:E212" si="65">IF(B202=1,2,3)</f>
        <v>3</v>
      </c>
      <c r="F202" s="11">
        <f t="shared" ref="F202:F212" si="66">IF(B202=1,IF(C202=1,3,1),C202+D202)</f>
        <v>0</v>
      </c>
      <c r="G202" s="13"/>
      <c r="H202" s="3"/>
      <c r="I202" s="6"/>
      <c r="L202" s="17" t="str">
        <f>L$4</f>
        <v>выпал "орел", то начисляется 1 балл и</v>
      </c>
    </row>
    <row r="203" spans="1:12" ht="18.75">
      <c r="A203" s="22" t="s">
        <v>60</v>
      </c>
      <c r="B203" s="54"/>
      <c r="C203" s="54"/>
      <c r="D203" s="54"/>
      <c r="E203" s="11">
        <f t="shared" si="65"/>
        <v>3</v>
      </c>
      <c r="F203" s="11">
        <f t="shared" si="66"/>
        <v>0</v>
      </c>
      <c r="G203" s="12"/>
      <c r="H203" s="6"/>
      <c r="I203" s="6"/>
      <c r="L203" s="17" t="str">
        <f>L$5</f>
        <v xml:space="preserve"> серию завершает второй бросок.</v>
      </c>
    </row>
    <row r="204" spans="1:12" ht="18.75">
      <c r="A204" s="22" t="s">
        <v>61</v>
      </c>
      <c r="B204" s="54"/>
      <c r="C204" s="54"/>
      <c r="D204" s="54"/>
      <c r="E204" s="11">
        <f t="shared" si="65"/>
        <v>3</v>
      </c>
      <c r="F204" s="11">
        <f t="shared" si="66"/>
        <v>0</v>
      </c>
      <c r="G204" s="13"/>
      <c r="H204" s="3"/>
      <c r="I204" s="7"/>
      <c r="L204" s="17" t="str">
        <f>L$6</f>
        <v xml:space="preserve"> Если на втором броске "орел",</v>
      </c>
    </row>
    <row r="205" spans="1:12" ht="18.75">
      <c r="A205" s="22" t="s">
        <v>62</v>
      </c>
      <c r="B205" s="54"/>
      <c r="C205" s="54"/>
      <c r="D205" s="54"/>
      <c r="E205" s="11">
        <f t="shared" si="65"/>
        <v>3</v>
      </c>
      <c r="F205" s="11">
        <f t="shared" si="66"/>
        <v>0</v>
      </c>
      <c r="G205" s="16"/>
      <c r="H205" s="6"/>
      <c r="I205" s="7"/>
      <c r="L205" s="17" t="str">
        <f>L$7</f>
        <v>добавляют 2 балла, иначе 0.</v>
      </c>
    </row>
    <row r="206" spans="1:12">
      <c r="A206" s="22" t="s">
        <v>63</v>
      </c>
      <c r="B206" s="54"/>
      <c r="C206" s="54"/>
      <c r="D206" s="54"/>
      <c r="E206" s="11">
        <f t="shared" si="65"/>
        <v>3</v>
      </c>
      <c r="F206" s="11">
        <f t="shared" si="66"/>
        <v>0</v>
      </c>
      <c r="G206" s="12"/>
      <c r="H206" s="3"/>
      <c r="L206" s="17" t="str">
        <f>L$8</f>
        <v>Если в первом броске серии</v>
      </c>
    </row>
    <row r="207" spans="1:12" ht="18.75">
      <c r="A207" s="22" t="s">
        <v>64</v>
      </c>
      <c r="B207" s="54"/>
      <c r="C207" s="54"/>
      <c r="D207" s="54"/>
      <c r="E207" s="11">
        <f t="shared" si="65"/>
        <v>3</v>
      </c>
      <c r="F207" s="11">
        <f t="shared" si="66"/>
        <v>0</v>
      </c>
      <c r="G207" s="16"/>
      <c r="H207" s="6"/>
      <c r="L207" s="17" t="str">
        <f>L$9</f>
        <v>выпала "решка", то серию завершают</v>
      </c>
    </row>
    <row r="208" spans="1:12">
      <c r="A208" s="22" t="s">
        <v>65</v>
      </c>
      <c r="B208" s="54"/>
      <c r="C208" s="54"/>
      <c r="D208" s="54"/>
      <c r="E208" s="11">
        <f t="shared" si="65"/>
        <v>3</v>
      </c>
      <c r="F208" s="11">
        <f t="shared" si="66"/>
        <v>0</v>
      </c>
      <c r="G208" s="13"/>
      <c r="H208" s="3"/>
      <c r="L208" s="17" t="str">
        <f>L$10</f>
        <v xml:space="preserve"> второй и третий броски.</v>
      </c>
    </row>
    <row r="209" spans="1:12" ht="18.75">
      <c r="A209" s="22" t="s">
        <v>66</v>
      </c>
      <c r="B209" s="54"/>
      <c r="C209" s="54"/>
      <c r="D209" s="54"/>
      <c r="E209" s="11">
        <f t="shared" si="65"/>
        <v>3</v>
      </c>
      <c r="F209" s="11">
        <f t="shared" si="66"/>
        <v>0</v>
      </c>
      <c r="G209" s="12"/>
      <c r="H209" s="6"/>
      <c r="L209" s="17" t="str">
        <f>L$11</f>
        <v xml:space="preserve"> За каждого "орла" при 2 и 3-м броске</v>
      </c>
    </row>
    <row r="210" spans="1:12">
      <c r="A210" s="22" t="s">
        <v>67</v>
      </c>
      <c r="B210" s="54"/>
      <c r="C210" s="54"/>
      <c r="D210" s="54"/>
      <c r="E210" s="11">
        <f t="shared" si="65"/>
        <v>3</v>
      </c>
      <c r="F210" s="11">
        <f t="shared" si="66"/>
        <v>0</v>
      </c>
      <c r="G210" s="13"/>
      <c r="H210" s="3"/>
      <c r="L210" s="17" t="str">
        <f>L$12</f>
        <v>начисляется 1 балл.</v>
      </c>
    </row>
    <row r="211" spans="1:12" ht="18.75">
      <c r="A211" s="22" t="s">
        <v>68</v>
      </c>
      <c r="B211" s="54"/>
      <c r="C211" s="54"/>
      <c r="D211" s="54"/>
      <c r="E211" s="11">
        <f t="shared" si="65"/>
        <v>3</v>
      </c>
      <c r="F211" s="11">
        <f t="shared" si="66"/>
        <v>0</v>
      </c>
      <c r="G211" s="13"/>
      <c r="H211" s="6"/>
      <c r="L211" s="17" t="str">
        <f>L$13</f>
        <v>X - общее число бросков в серии,</v>
      </c>
    </row>
    <row r="212" spans="1:12" ht="18.75" thickBot="1">
      <c r="A212" s="25" t="s">
        <v>75</v>
      </c>
      <c r="B212" s="55"/>
      <c r="C212" s="55"/>
      <c r="D212" s="55"/>
      <c r="E212" s="14">
        <f t="shared" si="65"/>
        <v>3</v>
      </c>
      <c r="F212" s="11">
        <f t="shared" si="66"/>
        <v>0</v>
      </c>
      <c r="G212" s="13"/>
      <c r="H212" s="3"/>
      <c r="L212" s="17" t="str">
        <f>L$14</f>
        <v>Y - число начисленных баллов.</v>
      </c>
    </row>
    <row r="213" spans="1:12" ht="19.5" thickBot="1">
      <c r="A213" s="27" t="s">
        <v>80</v>
      </c>
      <c r="B213" s="30">
        <v>0</v>
      </c>
      <c r="C213" s="30">
        <v>1</v>
      </c>
      <c r="D213" s="30">
        <v>2</v>
      </c>
      <c r="E213" s="31">
        <v>3</v>
      </c>
      <c r="H213" s="6"/>
      <c r="L213" s="17">
        <f>L$15</f>
        <v>0</v>
      </c>
    </row>
    <row r="214" spans="1:12" ht="19.5" thickTop="1" thickBot="1">
      <c r="A214" s="28">
        <v>2</v>
      </c>
      <c r="B214" s="56"/>
      <c r="C214" s="57"/>
      <c r="D214" s="57"/>
      <c r="E214" s="58"/>
      <c r="F214" s="62">
        <f>SUM(B214:E214)</f>
        <v>0</v>
      </c>
      <c r="H214" s="3"/>
      <c r="I214" s="24" t="s">
        <v>81</v>
      </c>
      <c r="J214" s="43">
        <f>IF(SUM(B201:D212)&gt;0,1,10^(-5))</f>
        <v>1.0000000000000001E-5</v>
      </c>
      <c r="L214" s="17">
        <f>L$16</f>
        <v>0</v>
      </c>
    </row>
    <row r="215" spans="1:12" ht="20.25" thickTop="1" thickBot="1">
      <c r="A215" s="29">
        <v>3</v>
      </c>
      <c r="B215" s="59"/>
      <c r="C215" s="60"/>
      <c r="D215" s="60"/>
      <c r="E215" s="61"/>
      <c r="F215" s="63">
        <f>SUM(B215:E215)</f>
        <v>0</v>
      </c>
      <c r="H215" s="6"/>
      <c r="L215" s="17">
        <f>L$17</f>
        <v>0</v>
      </c>
    </row>
    <row r="216" spans="1:12" ht="19.5" thickTop="1" thickBot="1">
      <c r="B216" s="64">
        <f>B214+B215</f>
        <v>0</v>
      </c>
      <c r="C216" s="65">
        <f t="shared" ref="C216" si="67">C214+C215</f>
        <v>0</v>
      </c>
      <c r="D216" s="65">
        <f t="shared" ref="D216" si="68">D214+D215</f>
        <v>0</v>
      </c>
      <c r="E216" s="66">
        <f t="shared" ref="E216" si="69">E214+E215</f>
        <v>0</v>
      </c>
      <c r="F216" s="45">
        <f>F214+F215</f>
        <v>0</v>
      </c>
    </row>
    <row r="217" spans="1:12" ht="20.25" thickTop="1" thickBot="1">
      <c r="A217" s="5" t="str">
        <f>'Название и список группы'!A13</f>
        <v>Романцов</v>
      </c>
      <c r="B217" s="18" t="str">
        <f>'Название и список группы'!B13</f>
        <v>Павел Петрович</v>
      </c>
      <c r="C217" s="18"/>
      <c r="D217" s="18"/>
      <c r="E217" s="18"/>
      <c r="F217" s="18"/>
      <c r="G217" s="18"/>
      <c r="H217" s="18"/>
      <c r="I217" s="18"/>
      <c r="J217" s="18"/>
    </row>
    <row r="218" spans="1:12" ht="19.5" thickTop="1" thickBot="1">
      <c r="A218" s="1" t="s">
        <v>69</v>
      </c>
      <c r="B218" s="11" t="s">
        <v>70</v>
      </c>
      <c r="C218" s="11" t="s">
        <v>71</v>
      </c>
      <c r="D218" s="11" t="s">
        <v>72</v>
      </c>
      <c r="E218" s="11" t="s">
        <v>73</v>
      </c>
      <c r="F218" s="11" t="s">
        <v>74</v>
      </c>
      <c r="G218" s="13"/>
      <c r="H218" s="3"/>
      <c r="I218" s="3"/>
      <c r="J218" s="44" t="s">
        <v>0</v>
      </c>
      <c r="L218" s="4" t="str">
        <f>L$2</f>
        <v>12 серий бросков монеты</v>
      </c>
    </row>
    <row r="219" spans="1:12" ht="20.25" thickTop="1" thickBot="1">
      <c r="A219" s="22" t="s">
        <v>58</v>
      </c>
      <c r="B219" s="54"/>
      <c r="C219" s="54"/>
      <c r="D219" s="54"/>
      <c r="E219" s="11">
        <f>IF(B219=1,2,3)</f>
        <v>3</v>
      </c>
      <c r="F219" s="11">
        <f>IF(B219=1,IF(C219=1,3,1),C219+D219)</f>
        <v>0</v>
      </c>
      <c r="G219" s="13"/>
      <c r="H219" s="6"/>
      <c r="I219" s="6"/>
      <c r="J219" s="45">
        <f>IF(F234=12,1,0.000001)</f>
        <v>9.9999999999999995E-7</v>
      </c>
      <c r="L219" s="17" t="str">
        <f>L$3</f>
        <v>Если в первом броске серии</v>
      </c>
    </row>
    <row r="220" spans="1:12" ht="19.5" thickTop="1">
      <c r="A220" s="22" t="s">
        <v>59</v>
      </c>
      <c r="B220" s="54"/>
      <c r="C220" s="54"/>
      <c r="D220" s="54"/>
      <c r="E220" s="11">
        <f t="shared" ref="E220:E230" si="70">IF(B220=1,2,3)</f>
        <v>3</v>
      </c>
      <c r="F220" s="11">
        <f t="shared" ref="F220:F230" si="71">IF(B220=1,IF(C220=1,3,1),C220+D220)</f>
        <v>0</v>
      </c>
      <c r="G220" s="13"/>
      <c r="H220" s="3"/>
      <c r="I220" s="6"/>
      <c r="L220" s="17" t="str">
        <f>L$4</f>
        <v>выпал "орел", то начисляется 1 балл и</v>
      </c>
    </row>
    <row r="221" spans="1:12" ht="18.75">
      <c r="A221" s="22" t="s">
        <v>60</v>
      </c>
      <c r="B221" s="54"/>
      <c r="C221" s="54"/>
      <c r="D221" s="54"/>
      <c r="E221" s="11">
        <f t="shared" si="70"/>
        <v>3</v>
      </c>
      <c r="F221" s="11">
        <f t="shared" si="71"/>
        <v>0</v>
      </c>
      <c r="G221" s="12"/>
      <c r="H221" s="6"/>
      <c r="I221" s="6"/>
      <c r="L221" s="17" t="str">
        <f>L$5</f>
        <v xml:space="preserve"> серию завершает второй бросок.</v>
      </c>
    </row>
    <row r="222" spans="1:12" ht="18.75">
      <c r="A222" s="22" t="s">
        <v>61</v>
      </c>
      <c r="B222" s="54"/>
      <c r="C222" s="54"/>
      <c r="D222" s="54"/>
      <c r="E222" s="11">
        <f t="shared" si="70"/>
        <v>3</v>
      </c>
      <c r="F222" s="11">
        <f t="shared" si="71"/>
        <v>0</v>
      </c>
      <c r="G222" s="13"/>
      <c r="H222" s="3"/>
      <c r="I222" s="7"/>
      <c r="L222" s="17" t="str">
        <f>L$6</f>
        <v xml:space="preserve"> Если на втором броске "орел",</v>
      </c>
    </row>
    <row r="223" spans="1:12" ht="18.75">
      <c r="A223" s="22" t="s">
        <v>62</v>
      </c>
      <c r="B223" s="54"/>
      <c r="C223" s="54"/>
      <c r="D223" s="54"/>
      <c r="E223" s="11">
        <f t="shared" si="70"/>
        <v>3</v>
      </c>
      <c r="F223" s="11">
        <f t="shared" si="71"/>
        <v>0</v>
      </c>
      <c r="G223" s="16"/>
      <c r="H223" s="6"/>
      <c r="I223" s="7"/>
      <c r="L223" s="17" t="str">
        <f>L$7</f>
        <v>добавляют 2 балла, иначе 0.</v>
      </c>
    </row>
    <row r="224" spans="1:12">
      <c r="A224" s="22" t="s">
        <v>63</v>
      </c>
      <c r="B224" s="54"/>
      <c r="C224" s="54"/>
      <c r="D224" s="54"/>
      <c r="E224" s="11">
        <f t="shared" si="70"/>
        <v>3</v>
      </c>
      <c r="F224" s="11">
        <f t="shared" si="71"/>
        <v>0</v>
      </c>
      <c r="G224" s="12"/>
      <c r="H224" s="3"/>
      <c r="L224" s="17" t="str">
        <f>L$8</f>
        <v>Если в первом броске серии</v>
      </c>
    </row>
    <row r="225" spans="1:12" ht="18.75">
      <c r="A225" s="22" t="s">
        <v>64</v>
      </c>
      <c r="B225" s="54"/>
      <c r="C225" s="54"/>
      <c r="D225" s="54"/>
      <c r="E225" s="11">
        <f t="shared" si="70"/>
        <v>3</v>
      </c>
      <c r="F225" s="11">
        <f t="shared" si="71"/>
        <v>0</v>
      </c>
      <c r="G225" s="16"/>
      <c r="H225" s="6"/>
      <c r="L225" s="17" t="str">
        <f>L$9</f>
        <v>выпала "решка", то серию завершают</v>
      </c>
    </row>
    <row r="226" spans="1:12">
      <c r="A226" s="22" t="s">
        <v>65</v>
      </c>
      <c r="B226" s="54"/>
      <c r="C226" s="54"/>
      <c r="D226" s="54"/>
      <c r="E226" s="11">
        <f t="shared" si="70"/>
        <v>3</v>
      </c>
      <c r="F226" s="11">
        <f t="shared" si="71"/>
        <v>0</v>
      </c>
      <c r="G226" s="13"/>
      <c r="H226" s="3"/>
      <c r="L226" s="17" t="str">
        <f>L$10</f>
        <v xml:space="preserve"> второй и третий броски.</v>
      </c>
    </row>
    <row r="227" spans="1:12" ht="18.75">
      <c r="A227" s="22" t="s">
        <v>66</v>
      </c>
      <c r="B227" s="54"/>
      <c r="C227" s="54"/>
      <c r="D227" s="54"/>
      <c r="E227" s="11">
        <f t="shared" si="70"/>
        <v>3</v>
      </c>
      <c r="F227" s="11">
        <f t="shared" si="71"/>
        <v>0</v>
      </c>
      <c r="G227" s="12"/>
      <c r="H227" s="6"/>
      <c r="L227" s="17" t="str">
        <f>L$11</f>
        <v xml:space="preserve"> За каждого "орла" при 2 и 3-м броске</v>
      </c>
    </row>
    <row r="228" spans="1:12">
      <c r="A228" s="22" t="s">
        <v>67</v>
      </c>
      <c r="B228" s="54"/>
      <c r="C228" s="54"/>
      <c r="D228" s="54"/>
      <c r="E228" s="11">
        <f t="shared" si="70"/>
        <v>3</v>
      </c>
      <c r="F228" s="11">
        <f t="shared" si="71"/>
        <v>0</v>
      </c>
      <c r="G228" s="13"/>
      <c r="H228" s="3"/>
      <c r="L228" s="17" t="str">
        <f>L$12</f>
        <v>начисляется 1 балл.</v>
      </c>
    </row>
    <row r="229" spans="1:12" ht="18.75">
      <c r="A229" s="22" t="s">
        <v>68</v>
      </c>
      <c r="B229" s="54"/>
      <c r="C229" s="54"/>
      <c r="D229" s="54"/>
      <c r="E229" s="11">
        <f t="shared" si="70"/>
        <v>3</v>
      </c>
      <c r="F229" s="11">
        <f t="shared" si="71"/>
        <v>0</v>
      </c>
      <c r="G229" s="13"/>
      <c r="H229" s="6"/>
      <c r="L229" s="17" t="str">
        <f>L$13</f>
        <v>X - общее число бросков в серии,</v>
      </c>
    </row>
    <row r="230" spans="1:12" ht="18.75" thickBot="1">
      <c r="A230" s="25" t="s">
        <v>75</v>
      </c>
      <c r="B230" s="55"/>
      <c r="C230" s="55"/>
      <c r="D230" s="55"/>
      <c r="E230" s="14">
        <f t="shared" si="70"/>
        <v>3</v>
      </c>
      <c r="F230" s="11">
        <f t="shared" si="71"/>
        <v>0</v>
      </c>
      <c r="G230" s="13"/>
      <c r="H230" s="3"/>
      <c r="L230" s="17" t="str">
        <f>L$14</f>
        <v>Y - число начисленных баллов.</v>
      </c>
    </row>
    <row r="231" spans="1:12" ht="19.5" thickBot="1">
      <c r="A231" s="27" t="s">
        <v>80</v>
      </c>
      <c r="B231" s="30">
        <v>0</v>
      </c>
      <c r="C231" s="30">
        <v>1</v>
      </c>
      <c r="D231" s="30">
        <v>2</v>
      </c>
      <c r="E231" s="31">
        <v>3</v>
      </c>
      <c r="H231" s="6"/>
      <c r="L231" s="17">
        <f>L$15</f>
        <v>0</v>
      </c>
    </row>
    <row r="232" spans="1:12" ht="19.5" thickTop="1" thickBot="1">
      <c r="A232" s="28">
        <v>2</v>
      </c>
      <c r="B232" s="56"/>
      <c r="C232" s="57"/>
      <c r="D232" s="57"/>
      <c r="E232" s="58"/>
      <c r="F232" s="62">
        <f>SUM(B232:E232)</f>
        <v>0</v>
      </c>
      <c r="H232" s="3"/>
      <c r="I232" s="24" t="s">
        <v>81</v>
      </c>
      <c r="J232" s="43">
        <f>IF(SUM(B219:D230)&gt;0,1,10^(-5))</f>
        <v>1.0000000000000001E-5</v>
      </c>
      <c r="L232" s="17">
        <f>L$16</f>
        <v>0</v>
      </c>
    </row>
    <row r="233" spans="1:12" ht="20.25" thickTop="1" thickBot="1">
      <c r="A233" s="29">
        <v>3</v>
      </c>
      <c r="B233" s="59"/>
      <c r="C233" s="60"/>
      <c r="D233" s="60"/>
      <c r="E233" s="61"/>
      <c r="F233" s="63">
        <f>SUM(B233:E233)</f>
        <v>0</v>
      </c>
      <c r="H233" s="6"/>
      <c r="L233" s="17">
        <f>L$17</f>
        <v>0</v>
      </c>
    </row>
    <row r="234" spans="1:12" ht="19.5" thickTop="1" thickBot="1">
      <c r="B234" s="64">
        <f>B232+B233</f>
        <v>0</v>
      </c>
      <c r="C234" s="65">
        <f t="shared" ref="C234" si="72">C232+C233</f>
        <v>0</v>
      </c>
      <c r="D234" s="65">
        <f t="shared" ref="D234" si="73">D232+D233</f>
        <v>0</v>
      </c>
      <c r="E234" s="66">
        <f t="shared" ref="E234" si="74">E232+E233</f>
        <v>0</v>
      </c>
      <c r="F234" s="45">
        <f>F232+F233</f>
        <v>0</v>
      </c>
    </row>
    <row r="235" spans="1:12" ht="20.25" thickTop="1" thickBot="1">
      <c r="A235" s="5" t="str">
        <f>'Название и список группы'!A14</f>
        <v>Рысаев</v>
      </c>
      <c r="B235" s="18" t="str">
        <f>'Название и список группы'!B14</f>
        <v>Дамир Ринатович</v>
      </c>
      <c r="C235" s="18"/>
      <c r="D235" s="18"/>
      <c r="E235" s="18"/>
      <c r="F235" s="18"/>
      <c r="G235" s="18"/>
      <c r="H235" s="18"/>
      <c r="I235" s="18"/>
      <c r="J235" s="18"/>
    </row>
    <row r="236" spans="1:12" ht="19.5" thickTop="1" thickBot="1">
      <c r="A236" s="1" t="s">
        <v>69</v>
      </c>
      <c r="B236" s="11" t="s">
        <v>70</v>
      </c>
      <c r="C236" s="11" t="s">
        <v>71</v>
      </c>
      <c r="D236" s="11" t="s">
        <v>72</v>
      </c>
      <c r="E236" s="11" t="s">
        <v>73</v>
      </c>
      <c r="F236" s="11" t="s">
        <v>74</v>
      </c>
      <c r="G236" s="13"/>
      <c r="H236" s="3"/>
      <c r="I236" s="3"/>
      <c r="J236" s="44" t="s">
        <v>0</v>
      </c>
      <c r="L236" s="4" t="str">
        <f>L$2</f>
        <v>12 серий бросков монеты</v>
      </c>
    </row>
    <row r="237" spans="1:12" ht="20.25" thickTop="1" thickBot="1">
      <c r="A237" s="22" t="s">
        <v>58</v>
      </c>
      <c r="B237" s="54"/>
      <c r="C237" s="54"/>
      <c r="D237" s="54"/>
      <c r="E237" s="11">
        <f>IF(B237=1,2,3)</f>
        <v>3</v>
      </c>
      <c r="F237" s="11">
        <f>IF(B237=1,IF(C237=1,3,1),C237+D237)</f>
        <v>0</v>
      </c>
      <c r="G237" s="13"/>
      <c r="H237" s="6"/>
      <c r="I237" s="6"/>
      <c r="J237" s="45">
        <f>IF(F252=12,1,0.000001)</f>
        <v>9.9999999999999995E-7</v>
      </c>
      <c r="L237" s="17" t="str">
        <f>L$3</f>
        <v>Если в первом броске серии</v>
      </c>
    </row>
    <row r="238" spans="1:12" ht="19.5" thickTop="1">
      <c r="A238" s="22" t="s">
        <v>59</v>
      </c>
      <c r="B238" s="54"/>
      <c r="C238" s="54"/>
      <c r="D238" s="54"/>
      <c r="E238" s="11">
        <f t="shared" ref="E238:E248" si="75">IF(B238=1,2,3)</f>
        <v>3</v>
      </c>
      <c r="F238" s="11">
        <f t="shared" ref="F238:F248" si="76">IF(B238=1,IF(C238=1,3,1),C238+D238)</f>
        <v>0</v>
      </c>
      <c r="G238" s="13"/>
      <c r="H238" s="3"/>
      <c r="I238" s="6"/>
      <c r="L238" s="17" t="str">
        <f>L$4</f>
        <v>выпал "орел", то начисляется 1 балл и</v>
      </c>
    </row>
    <row r="239" spans="1:12" ht="18.75">
      <c r="A239" s="22" t="s">
        <v>60</v>
      </c>
      <c r="B239" s="54"/>
      <c r="C239" s="54"/>
      <c r="D239" s="54"/>
      <c r="E239" s="11">
        <f t="shared" si="75"/>
        <v>3</v>
      </c>
      <c r="F239" s="11">
        <f t="shared" si="76"/>
        <v>0</v>
      </c>
      <c r="G239" s="12"/>
      <c r="H239" s="6"/>
      <c r="I239" s="6"/>
      <c r="L239" s="17" t="str">
        <f>L$5</f>
        <v xml:space="preserve"> серию завершает второй бросок.</v>
      </c>
    </row>
    <row r="240" spans="1:12" ht="18.75">
      <c r="A240" s="22" t="s">
        <v>61</v>
      </c>
      <c r="B240" s="54"/>
      <c r="C240" s="54"/>
      <c r="D240" s="54"/>
      <c r="E240" s="11">
        <f t="shared" si="75"/>
        <v>3</v>
      </c>
      <c r="F240" s="11">
        <f t="shared" si="76"/>
        <v>0</v>
      </c>
      <c r="G240" s="13"/>
      <c r="H240" s="3"/>
      <c r="I240" s="7"/>
      <c r="L240" s="17" t="str">
        <f>L$6</f>
        <v xml:space="preserve"> Если на втором броске "орел",</v>
      </c>
    </row>
    <row r="241" spans="1:12" ht="18.75">
      <c r="A241" s="22" t="s">
        <v>62</v>
      </c>
      <c r="B241" s="54"/>
      <c r="C241" s="54"/>
      <c r="D241" s="54"/>
      <c r="E241" s="11">
        <f t="shared" si="75"/>
        <v>3</v>
      </c>
      <c r="F241" s="11">
        <f t="shared" si="76"/>
        <v>0</v>
      </c>
      <c r="G241" s="16"/>
      <c r="H241" s="6"/>
      <c r="I241" s="7"/>
      <c r="L241" s="17" t="str">
        <f>L$7</f>
        <v>добавляют 2 балла, иначе 0.</v>
      </c>
    </row>
    <row r="242" spans="1:12">
      <c r="A242" s="22" t="s">
        <v>63</v>
      </c>
      <c r="B242" s="54"/>
      <c r="C242" s="54"/>
      <c r="D242" s="54"/>
      <c r="E242" s="11">
        <f t="shared" si="75"/>
        <v>3</v>
      </c>
      <c r="F242" s="11">
        <f t="shared" si="76"/>
        <v>0</v>
      </c>
      <c r="G242" s="12"/>
      <c r="H242" s="3"/>
      <c r="L242" s="17" t="str">
        <f>L$8</f>
        <v>Если в первом броске серии</v>
      </c>
    </row>
    <row r="243" spans="1:12" ht="18.75">
      <c r="A243" s="22" t="s">
        <v>64</v>
      </c>
      <c r="B243" s="54"/>
      <c r="C243" s="54"/>
      <c r="D243" s="54"/>
      <c r="E243" s="11">
        <f t="shared" si="75"/>
        <v>3</v>
      </c>
      <c r="F243" s="11">
        <f t="shared" si="76"/>
        <v>0</v>
      </c>
      <c r="G243" s="16"/>
      <c r="H243" s="6"/>
      <c r="L243" s="17" t="str">
        <f>L$9</f>
        <v>выпала "решка", то серию завершают</v>
      </c>
    </row>
    <row r="244" spans="1:12">
      <c r="A244" s="22" t="s">
        <v>65</v>
      </c>
      <c r="B244" s="54"/>
      <c r="C244" s="54"/>
      <c r="D244" s="54"/>
      <c r="E244" s="11">
        <f t="shared" si="75"/>
        <v>3</v>
      </c>
      <c r="F244" s="11">
        <f t="shared" si="76"/>
        <v>0</v>
      </c>
      <c r="G244" s="13"/>
      <c r="H244" s="3"/>
      <c r="L244" s="17" t="str">
        <f>L$10</f>
        <v xml:space="preserve"> второй и третий броски.</v>
      </c>
    </row>
    <row r="245" spans="1:12" ht="18.75">
      <c r="A245" s="22" t="s">
        <v>66</v>
      </c>
      <c r="B245" s="54"/>
      <c r="C245" s="54"/>
      <c r="D245" s="54"/>
      <c r="E245" s="11">
        <f t="shared" si="75"/>
        <v>3</v>
      </c>
      <c r="F245" s="11">
        <f t="shared" si="76"/>
        <v>0</v>
      </c>
      <c r="G245" s="12"/>
      <c r="H245" s="6"/>
      <c r="L245" s="17" t="str">
        <f>L$11</f>
        <v xml:space="preserve"> За каждого "орла" при 2 и 3-м броске</v>
      </c>
    </row>
    <row r="246" spans="1:12">
      <c r="A246" s="22" t="s">
        <v>67</v>
      </c>
      <c r="B246" s="54"/>
      <c r="C246" s="54"/>
      <c r="D246" s="54"/>
      <c r="E246" s="11">
        <f t="shared" si="75"/>
        <v>3</v>
      </c>
      <c r="F246" s="11">
        <f t="shared" si="76"/>
        <v>0</v>
      </c>
      <c r="G246" s="13"/>
      <c r="H246" s="3"/>
      <c r="L246" s="17" t="str">
        <f>L$12</f>
        <v>начисляется 1 балл.</v>
      </c>
    </row>
    <row r="247" spans="1:12" ht="18.75">
      <c r="A247" s="22" t="s">
        <v>68</v>
      </c>
      <c r="B247" s="54"/>
      <c r="C247" s="54"/>
      <c r="D247" s="54"/>
      <c r="E247" s="11">
        <f t="shared" si="75"/>
        <v>3</v>
      </c>
      <c r="F247" s="11">
        <f t="shared" si="76"/>
        <v>0</v>
      </c>
      <c r="G247" s="13"/>
      <c r="H247" s="6"/>
      <c r="L247" s="17" t="str">
        <f>L$13</f>
        <v>X - общее число бросков в серии,</v>
      </c>
    </row>
    <row r="248" spans="1:12" ht="18.75" thickBot="1">
      <c r="A248" s="25" t="s">
        <v>75</v>
      </c>
      <c r="B248" s="55"/>
      <c r="C248" s="55"/>
      <c r="D248" s="55"/>
      <c r="E248" s="14">
        <f t="shared" si="75"/>
        <v>3</v>
      </c>
      <c r="F248" s="11">
        <f t="shared" si="76"/>
        <v>0</v>
      </c>
      <c r="G248" s="13"/>
      <c r="H248" s="3"/>
      <c r="L248" s="17" t="str">
        <f>L$14</f>
        <v>Y - число начисленных баллов.</v>
      </c>
    </row>
    <row r="249" spans="1:12" ht="19.5" thickBot="1">
      <c r="A249" s="27" t="s">
        <v>80</v>
      </c>
      <c r="B249" s="30">
        <v>0</v>
      </c>
      <c r="C249" s="30">
        <v>1</v>
      </c>
      <c r="D249" s="30">
        <v>2</v>
      </c>
      <c r="E249" s="31">
        <v>3</v>
      </c>
      <c r="H249" s="6"/>
      <c r="L249" s="17">
        <f>L$15</f>
        <v>0</v>
      </c>
    </row>
    <row r="250" spans="1:12" ht="19.5" thickTop="1" thickBot="1">
      <c r="A250" s="28">
        <v>2</v>
      </c>
      <c r="B250" s="56"/>
      <c r="C250" s="57"/>
      <c r="D250" s="57"/>
      <c r="E250" s="58"/>
      <c r="F250" s="62">
        <f>SUM(B250:E250)</f>
        <v>0</v>
      </c>
      <c r="H250" s="3"/>
      <c r="I250" s="24" t="s">
        <v>81</v>
      </c>
      <c r="J250" s="43">
        <f>IF(SUM(B237:D248)&gt;0,1,10^(-5))</f>
        <v>1.0000000000000001E-5</v>
      </c>
      <c r="L250" s="17">
        <f>L$16</f>
        <v>0</v>
      </c>
    </row>
    <row r="251" spans="1:12" ht="20.25" thickTop="1" thickBot="1">
      <c r="A251" s="29">
        <v>3</v>
      </c>
      <c r="B251" s="59"/>
      <c r="C251" s="60"/>
      <c r="D251" s="60"/>
      <c r="E251" s="61"/>
      <c r="F251" s="63">
        <f>SUM(B251:E251)</f>
        <v>0</v>
      </c>
      <c r="H251" s="6"/>
      <c r="L251" s="17">
        <f>L$17</f>
        <v>0</v>
      </c>
    </row>
    <row r="252" spans="1:12" ht="19.5" thickTop="1" thickBot="1">
      <c r="B252" s="64">
        <f>B250+B251</f>
        <v>0</v>
      </c>
      <c r="C252" s="65">
        <f t="shared" ref="C252" si="77">C250+C251</f>
        <v>0</v>
      </c>
      <c r="D252" s="65">
        <f t="shared" ref="D252" si="78">D250+D251</f>
        <v>0</v>
      </c>
      <c r="E252" s="66">
        <f t="shared" ref="E252" si="79">E250+E251</f>
        <v>0</v>
      </c>
      <c r="F252" s="45">
        <f>F250+F251</f>
        <v>0</v>
      </c>
    </row>
    <row r="253" spans="1:12" ht="20.25" thickTop="1" thickBot="1">
      <c r="A253" s="5" t="str">
        <f>'Название и список группы'!A15</f>
        <v>Саркеев</v>
      </c>
      <c r="B253" s="18" t="str">
        <f>'Название и список группы'!B15</f>
        <v>Дмитрий Сергеевич</v>
      </c>
      <c r="C253" s="18"/>
      <c r="D253" s="18"/>
      <c r="E253" s="18"/>
      <c r="F253" s="18"/>
      <c r="G253" s="18"/>
      <c r="H253" s="18"/>
      <c r="I253" s="18"/>
      <c r="J253" s="18"/>
    </row>
    <row r="254" spans="1:12" ht="19.5" thickTop="1" thickBot="1">
      <c r="A254" s="1" t="s">
        <v>69</v>
      </c>
      <c r="B254" s="11" t="s">
        <v>70</v>
      </c>
      <c r="C254" s="11" t="s">
        <v>71</v>
      </c>
      <c r="D254" s="11" t="s">
        <v>72</v>
      </c>
      <c r="E254" s="11" t="s">
        <v>73</v>
      </c>
      <c r="F254" s="11" t="s">
        <v>74</v>
      </c>
      <c r="G254" s="13"/>
      <c r="H254" s="3"/>
      <c r="I254" s="3"/>
      <c r="J254" s="44" t="s">
        <v>0</v>
      </c>
      <c r="L254" s="4" t="str">
        <f>L$2</f>
        <v>12 серий бросков монеты</v>
      </c>
    </row>
    <row r="255" spans="1:12" ht="20.25" thickTop="1" thickBot="1">
      <c r="A255" s="22" t="s">
        <v>58</v>
      </c>
      <c r="B255" s="54"/>
      <c r="C255" s="54"/>
      <c r="D255" s="54"/>
      <c r="E255" s="11">
        <f>IF(B255=1,2,3)</f>
        <v>3</v>
      </c>
      <c r="F255" s="11">
        <f>IF(B255=1,IF(C255=1,3,1),C255+D255)</f>
        <v>0</v>
      </c>
      <c r="G255" s="13"/>
      <c r="H255" s="6"/>
      <c r="I255" s="6"/>
      <c r="J255" s="45">
        <f>IF(F270=12,1,0.000001)</f>
        <v>9.9999999999999995E-7</v>
      </c>
      <c r="L255" s="17" t="str">
        <f>L$3</f>
        <v>Если в первом броске серии</v>
      </c>
    </row>
    <row r="256" spans="1:12" ht="19.5" thickTop="1">
      <c r="A256" s="22" t="s">
        <v>59</v>
      </c>
      <c r="B256" s="54"/>
      <c r="C256" s="54"/>
      <c r="D256" s="54"/>
      <c r="E256" s="11">
        <f t="shared" ref="E256:E266" si="80">IF(B256=1,2,3)</f>
        <v>3</v>
      </c>
      <c r="F256" s="11">
        <f t="shared" ref="F256:F266" si="81">IF(B256=1,IF(C256=1,3,1),C256+D256)</f>
        <v>0</v>
      </c>
      <c r="G256" s="13"/>
      <c r="H256" s="3"/>
      <c r="I256" s="6"/>
      <c r="L256" s="17" t="str">
        <f>L$4</f>
        <v>выпал "орел", то начисляется 1 балл и</v>
      </c>
    </row>
    <row r="257" spans="1:12" ht="18.75">
      <c r="A257" s="22" t="s">
        <v>60</v>
      </c>
      <c r="B257" s="54"/>
      <c r="C257" s="54"/>
      <c r="D257" s="54"/>
      <c r="E257" s="11">
        <f t="shared" si="80"/>
        <v>3</v>
      </c>
      <c r="F257" s="11">
        <f t="shared" si="81"/>
        <v>0</v>
      </c>
      <c r="G257" s="12"/>
      <c r="H257" s="6"/>
      <c r="I257" s="6"/>
      <c r="L257" s="17" t="str">
        <f>L$5</f>
        <v xml:space="preserve"> серию завершает второй бросок.</v>
      </c>
    </row>
    <row r="258" spans="1:12" ht="18.75">
      <c r="A258" s="22" t="s">
        <v>61</v>
      </c>
      <c r="B258" s="54"/>
      <c r="C258" s="54"/>
      <c r="D258" s="54"/>
      <c r="E258" s="11">
        <f t="shared" si="80"/>
        <v>3</v>
      </c>
      <c r="F258" s="11">
        <f t="shared" si="81"/>
        <v>0</v>
      </c>
      <c r="G258" s="13"/>
      <c r="H258" s="3"/>
      <c r="I258" s="7"/>
      <c r="L258" s="17" t="str">
        <f>L$6</f>
        <v xml:space="preserve"> Если на втором броске "орел",</v>
      </c>
    </row>
    <row r="259" spans="1:12" ht="18.75">
      <c r="A259" s="22" t="s">
        <v>62</v>
      </c>
      <c r="B259" s="54"/>
      <c r="C259" s="54"/>
      <c r="D259" s="54"/>
      <c r="E259" s="11">
        <f t="shared" si="80"/>
        <v>3</v>
      </c>
      <c r="F259" s="11">
        <f t="shared" si="81"/>
        <v>0</v>
      </c>
      <c r="G259" s="16"/>
      <c r="H259" s="6"/>
      <c r="I259" s="7"/>
      <c r="L259" s="17" t="str">
        <f>L$7</f>
        <v>добавляют 2 балла, иначе 0.</v>
      </c>
    </row>
    <row r="260" spans="1:12">
      <c r="A260" s="22" t="s">
        <v>63</v>
      </c>
      <c r="B260" s="54"/>
      <c r="C260" s="54"/>
      <c r="D260" s="54"/>
      <c r="E260" s="11">
        <f t="shared" si="80"/>
        <v>3</v>
      </c>
      <c r="F260" s="11">
        <f t="shared" si="81"/>
        <v>0</v>
      </c>
      <c r="G260" s="12"/>
      <c r="H260" s="3"/>
      <c r="L260" s="17" t="str">
        <f>L$8</f>
        <v>Если в первом броске серии</v>
      </c>
    </row>
    <row r="261" spans="1:12" ht="18.75">
      <c r="A261" s="22" t="s">
        <v>64</v>
      </c>
      <c r="B261" s="54"/>
      <c r="C261" s="54"/>
      <c r="D261" s="54"/>
      <c r="E261" s="11">
        <f t="shared" si="80"/>
        <v>3</v>
      </c>
      <c r="F261" s="11">
        <f t="shared" si="81"/>
        <v>0</v>
      </c>
      <c r="G261" s="16"/>
      <c r="H261" s="6"/>
      <c r="L261" s="17" t="str">
        <f>L$9</f>
        <v>выпала "решка", то серию завершают</v>
      </c>
    </row>
    <row r="262" spans="1:12">
      <c r="A262" s="22" t="s">
        <v>65</v>
      </c>
      <c r="B262" s="54"/>
      <c r="C262" s="54"/>
      <c r="D262" s="54"/>
      <c r="E262" s="11">
        <f t="shared" si="80"/>
        <v>3</v>
      </c>
      <c r="F262" s="11">
        <f t="shared" si="81"/>
        <v>0</v>
      </c>
      <c r="G262" s="13"/>
      <c r="H262" s="3"/>
      <c r="L262" s="17" t="str">
        <f>L$10</f>
        <v xml:space="preserve"> второй и третий броски.</v>
      </c>
    </row>
    <row r="263" spans="1:12" ht="18.75">
      <c r="A263" s="22" t="s">
        <v>66</v>
      </c>
      <c r="B263" s="54"/>
      <c r="C263" s="54"/>
      <c r="D263" s="54"/>
      <c r="E263" s="11">
        <f t="shared" si="80"/>
        <v>3</v>
      </c>
      <c r="F263" s="11">
        <f t="shared" si="81"/>
        <v>0</v>
      </c>
      <c r="G263" s="12"/>
      <c r="H263" s="6"/>
      <c r="L263" s="17" t="str">
        <f>L$11</f>
        <v xml:space="preserve"> За каждого "орла" при 2 и 3-м броске</v>
      </c>
    </row>
    <row r="264" spans="1:12">
      <c r="A264" s="22" t="s">
        <v>67</v>
      </c>
      <c r="B264" s="54"/>
      <c r="C264" s="54"/>
      <c r="D264" s="54"/>
      <c r="E264" s="11">
        <f t="shared" si="80"/>
        <v>3</v>
      </c>
      <c r="F264" s="11">
        <f t="shared" si="81"/>
        <v>0</v>
      </c>
      <c r="G264" s="13"/>
      <c r="H264" s="3"/>
      <c r="L264" s="17" t="str">
        <f>L$12</f>
        <v>начисляется 1 балл.</v>
      </c>
    </row>
    <row r="265" spans="1:12" ht="18.75">
      <c r="A265" s="22" t="s">
        <v>68</v>
      </c>
      <c r="B265" s="54"/>
      <c r="C265" s="54"/>
      <c r="D265" s="54"/>
      <c r="E265" s="11">
        <f t="shared" si="80"/>
        <v>3</v>
      </c>
      <c r="F265" s="11">
        <f t="shared" si="81"/>
        <v>0</v>
      </c>
      <c r="G265" s="13"/>
      <c r="H265" s="6"/>
      <c r="L265" s="17" t="str">
        <f>L$13</f>
        <v>X - общее число бросков в серии,</v>
      </c>
    </row>
    <row r="266" spans="1:12" ht="18.75" thickBot="1">
      <c r="A266" s="25" t="s">
        <v>75</v>
      </c>
      <c r="B266" s="55"/>
      <c r="C266" s="55"/>
      <c r="D266" s="55"/>
      <c r="E266" s="14">
        <f t="shared" si="80"/>
        <v>3</v>
      </c>
      <c r="F266" s="11">
        <f t="shared" si="81"/>
        <v>0</v>
      </c>
      <c r="G266" s="13"/>
      <c r="H266" s="3"/>
      <c r="L266" s="17" t="str">
        <f>L$14</f>
        <v>Y - число начисленных баллов.</v>
      </c>
    </row>
    <row r="267" spans="1:12" ht="19.5" thickBot="1">
      <c r="A267" s="27" t="s">
        <v>80</v>
      </c>
      <c r="B267" s="30">
        <v>0</v>
      </c>
      <c r="C267" s="30">
        <v>1</v>
      </c>
      <c r="D267" s="30">
        <v>2</v>
      </c>
      <c r="E267" s="31">
        <v>3</v>
      </c>
      <c r="H267" s="6"/>
      <c r="L267" s="17">
        <f>L$15</f>
        <v>0</v>
      </c>
    </row>
    <row r="268" spans="1:12" ht="19.5" thickTop="1" thickBot="1">
      <c r="A268" s="28">
        <v>2</v>
      </c>
      <c r="B268" s="56"/>
      <c r="C268" s="57"/>
      <c r="D268" s="57"/>
      <c r="E268" s="58"/>
      <c r="F268" s="62">
        <f>SUM(B268:E268)</f>
        <v>0</v>
      </c>
      <c r="H268" s="3"/>
      <c r="I268" s="24" t="s">
        <v>81</v>
      </c>
      <c r="J268" s="43">
        <f>IF(SUM(B255:D266)&gt;0,1,10^(-5))</f>
        <v>1.0000000000000001E-5</v>
      </c>
      <c r="L268" s="17">
        <f>L$16</f>
        <v>0</v>
      </c>
    </row>
    <row r="269" spans="1:12" ht="20.25" thickTop="1" thickBot="1">
      <c r="A269" s="29">
        <v>3</v>
      </c>
      <c r="B269" s="59"/>
      <c r="C269" s="60"/>
      <c r="D269" s="60"/>
      <c r="E269" s="61"/>
      <c r="F269" s="63">
        <f>SUM(B269:E269)</f>
        <v>0</v>
      </c>
      <c r="H269" s="6"/>
      <c r="L269" s="17">
        <f>L$17</f>
        <v>0</v>
      </c>
    </row>
    <row r="270" spans="1:12" ht="19.5" thickTop="1" thickBot="1">
      <c r="B270" s="64">
        <f>B268+B269</f>
        <v>0</v>
      </c>
      <c r="C270" s="65">
        <f t="shared" ref="C270" si="82">C268+C269</f>
        <v>0</v>
      </c>
      <c r="D270" s="65">
        <f t="shared" ref="D270" si="83">D268+D269</f>
        <v>0</v>
      </c>
      <c r="E270" s="66">
        <f t="shared" ref="E270" si="84">E268+E269</f>
        <v>0</v>
      </c>
      <c r="F270" s="45">
        <f>F268+F269</f>
        <v>0</v>
      </c>
    </row>
    <row r="271" spans="1:12" ht="20.25" thickTop="1" thickBot="1">
      <c r="A271" s="5" t="str">
        <f>'Название и список группы'!A16</f>
        <v>Саханчук</v>
      </c>
      <c r="B271" s="18" t="str">
        <f>'Название и список группы'!B16</f>
        <v>Захар Олегович</v>
      </c>
      <c r="C271" s="18"/>
      <c r="D271" s="18"/>
      <c r="E271" s="18"/>
      <c r="F271" s="18"/>
      <c r="G271" s="18"/>
      <c r="H271" s="18"/>
      <c r="I271" s="18"/>
      <c r="J271" s="18"/>
    </row>
    <row r="272" spans="1:12" ht="19.5" thickTop="1" thickBot="1">
      <c r="A272" s="1" t="s">
        <v>69</v>
      </c>
      <c r="B272" s="11" t="s">
        <v>70</v>
      </c>
      <c r="C272" s="11" t="s">
        <v>71</v>
      </c>
      <c r="D272" s="11" t="s">
        <v>72</v>
      </c>
      <c r="E272" s="11" t="s">
        <v>73</v>
      </c>
      <c r="F272" s="11" t="s">
        <v>74</v>
      </c>
      <c r="G272" s="13"/>
      <c r="H272" s="3"/>
      <c r="I272" s="3"/>
      <c r="J272" s="44" t="s">
        <v>0</v>
      </c>
      <c r="L272" s="4" t="str">
        <f>L$2</f>
        <v>12 серий бросков монеты</v>
      </c>
    </row>
    <row r="273" spans="1:12" ht="20.25" thickTop="1" thickBot="1">
      <c r="A273" s="22" t="s">
        <v>58</v>
      </c>
      <c r="B273" s="54"/>
      <c r="C273" s="54"/>
      <c r="D273" s="54"/>
      <c r="E273" s="11">
        <f>IF(B273=1,2,3)</f>
        <v>3</v>
      </c>
      <c r="F273" s="11">
        <f>IF(B273=1,IF(C273=1,3,1),C273+D273)</f>
        <v>0</v>
      </c>
      <c r="G273" s="13"/>
      <c r="H273" s="6"/>
      <c r="I273" s="6"/>
      <c r="J273" s="45">
        <f>IF(F288=12,1,0.000001)</f>
        <v>9.9999999999999995E-7</v>
      </c>
      <c r="L273" s="17" t="str">
        <f>L$3</f>
        <v>Если в первом броске серии</v>
      </c>
    </row>
    <row r="274" spans="1:12" ht="19.5" thickTop="1">
      <c r="A274" s="22" t="s">
        <v>59</v>
      </c>
      <c r="B274" s="54"/>
      <c r="C274" s="54"/>
      <c r="D274" s="54"/>
      <c r="E274" s="11">
        <f t="shared" ref="E274:E284" si="85">IF(B274=1,2,3)</f>
        <v>3</v>
      </c>
      <c r="F274" s="11">
        <f t="shared" ref="F274:F284" si="86">IF(B274=1,IF(C274=1,3,1),C274+D274)</f>
        <v>0</v>
      </c>
      <c r="G274" s="13"/>
      <c r="H274" s="3"/>
      <c r="I274" s="6"/>
      <c r="L274" s="17" t="str">
        <f>L$4</f>
        <v>выпал "орел", то начисляется 1 балл и</v>
      </c>
    </row>
    <row r="275" spans="1:12" ht="18.75">
      <c r="A275" s="22" t="s">
        <v>60</v>
      </c>
      <c r="B275" s="54"/>
      <c r="C275" s="54"/>
      <c r="D275" s="54"/>
      <c r="E275" s="11">
        <f t="shared" si="85"/>
        <v>3</v>
      </c>
      <c r="F275" s="11">
        <f t="shared" si="86"/>
        <v>0</v>
      </c>
      <c r="G275" s="12"/>
      <c r="H275" s="6"/>
      <c r="I275" s="6"/>
      <c r="L275" s="17" t="str">
        <f>L$5</f>
        <v xml:space="preserve"> серию завершает второй бросок.</v>
      </c>
    </row>
    <row r="276" spans="1:12" ht="18.75">
      <c r="A276" s="22" t="s">
        <v>61</v>
      </c>
      <c r="B276" s="54"/>
      <c r="C276" s="54"/>
      <c r="D276" s="54"/>
      <c r="E276" s="11">
        <f t="shared" si="85"/>
        <v>3</v>
      </c>
      <c r="F276" s="11">
        <f t="shared" si="86"/>
        <v>0</v>
      </c>
      <c r="G276" s="13"/>
      <c r="H276" s="3"/>
      <c r="I276" s="7"/>
      <c r="L276" s="17" t="str">
        <f>L$6</f>
        <v xml:space="preserve"> Если на втором броске "орел",</v>
      </c>
    </row>
    <row r="277" spans="1:12" ht="18.75">
      <c r="A277" s="22" t="s">
        <v>62</v>
      </c>
      <c r="B277" s="54"/>
      <c r="C277" s="54"/>
      <c r="D277" s="54"/>
      <c r="E277" s="11">
        <f t="shared" si="85"/>
        <v>3</v>
      </c>
      <c r="F277" s="11">
        <f t="shared" si="86"/>
        <v>0</v>
      </c>
      <c r="G277" s="16"/>
      <c r="H277" s="6"/>
      <c r="I277" s="7"/>
      <c r="L277" s="17" t="str">
        <f>L$7</f>
        <v>добавляют 2 балла, иначе 0.</v>
      </c>
    </row>
    <row r="278" spans="1:12">
      <c r="A278" s="22" t="s">
        <v>63</v>
      </c>
      <c r="B278" s="54"/>
      <c r="C278" s="54"/>
      <c r="D278" s="54"/>
      <c r="E278" s="11">
        <f t="shared" si="85"/>
        <v>3</v>
      </c>
      <c r="F278" s="11">
        <f t="shared" si="86"/>
        <v>0</v>
      </c>
      <c r="G278" s="12"/>
      <c r="H278" s="3"/>
      <c r="L278" s="17" t="str">
        <f>L$8</f>
        <v>Если в первом броске серии</v>
      </c>
    </row>
    <row r="279" spans="1:12" ht="18.75">
      <c r="A279" s="22" t="s">
        <v>64</v>
      </c>
      <c r="B279" s="54"/>
      <c r="C279" s="54"/>
      <c r="D279" s="54"/>
      <c r="E279" s="11">
        <f t="shared" si="85"/>
        <v>3</v>
      </c>
      <c r="F279" s="11">
        <f t="shared" si="86"/>
        <v>0</v>
      </c>
      <c r="G279" s="16"/>
      <c r="H279" s="6"/>
      <c r="L279" s="17" t="str">
        <f>L$9</f>
        <v>выпала "решка", то серию завершают</v>
      </c>
    </row>
    <row r="280" spans="1:12">
      <c r="A280" s="22" t="s">
        <v>65</v>
      </c>
      <c r="B280" s="54"/>
      <c r="C280" s="54"/>
      <c r="D280" s="54"/>
      <c r="E280" s="11">
        <f t="shared" si="85"/>
        <v>3</v>
      </c>
      <c r="F280" s="11">
        <f t="shared" si="86"/>
        <v>0</v>
      </c>
      <c r="G280" s="13"/>
      <c r="H280" s="3"/>
      <c r="L280" s="17" t="str">
        <f>L$10</f>
        <v xml:space="preserve"> второй и третий броски.</v>
      </c>
    </row>
    <row r="281" spans="1:12" ht="18.75">
      <c r="A281" s="22" t="s">
        <v>66</v>
      </c>
      <c r="B281" s="54"/>
      <c r="C281" s="54"/>
      <c r="D281" s="54"/>
      <c r="E281" s="11">
        <f t="shared" si="85"/>
        <v>3</v>
      </c>
      <c r="F281" s="11">
        <f t="shared" si="86"/>
        <v>0</v>
      </c>
      <c r="G281" s="12"/>
      <c r="H281" s="6"/>
      <c r="L281" s="17" t="str">
        <f>L$11</f>
        <v xml:space="preserve"> За каждого "орла" при 2 и 3-м броске</v>
      </c>
    </row>
    <row r="282" spans="1:12">
      <c r="A282" s="22" t="s">
        <v>67</v>
      </c>
      <c r="B282" s="54"/>
      <c r="C282" s="54"/>
      <c r="D282" s="54"/>
      <c r="E282" s="11">
        <f t="shared" si="85"/>
        <v>3</v>
      </c>
      <c r="F282" s="11">
        <f t="shared" si="86"/>
        <v>0</v>
      </c>
      <c r="G282" s="13"/>
      <c r="H282" s="3"/>
      <c r="L282" s="17" t="str">
        <f>L$12</f>
        <v>начисляется 1 балл.</v>
      </c>
    </row>
    <row r="283" spans="1:12" ht="18.75">
      <c r="A283" s="22" t="s">
        <v>68</v>
      </c>
      <c r="B283" s="54"/>
      <c r="C283" s="54"/>
      <c r="D283" s="54"/>
      <c r="E283" s="11">
        <f t="shared" si="85"/>
        <v>3</v>
      </c>
      <c r="F283" s="11">
        <f t="shared" si="86"/>
        <v>0</v>
      </c>
      <c r="G283" s="13"/>
      <c r="H283" s="6"/>
      <c r="L283" s="17" t="str">
        <f>L$13</f>
        <v>X - общее число бросков в серии,</v>
      </c>
    </row>
    <row r="284" spans="1:12" ht="18.75" thickBot="1">
      <c r="A284" s="25" t="s">
        <v>75</v>
      </c>
      <c r="B284" s="55"/>
      <c r="C284" s="55"/>
      <c r="D284" s="55"/>
      <c r="E284" s="14">
        <f t="shared" si="85"/>
        <v>3</v>
      </c>
      <c r="F284" s="11">
        <f t="shared" si="86"/>
        <v>0</v>
      </c>
      <c r="G284" s="13"/>
      <c r="H284" s="3"/>
      <c r="L284" s="17" t="str">
        <f>L$14</f>
        <v>Y - число начисленных баллов.</v>
      </c>
    </row>
    <row r="285" spans="1:12" ht="19.5" thickBot="1">
      <c r="A285" s="27" t="s">
        <v>80</v>
      </c>
      <c r="B285" s="30">
        <v>0</v>
      </c>
      <c r="C285" s="30">
        <v>1</v>
      </c>
      <c r="D285" s="30">
        <v>2</v>
      </c>
      <c r="E285" s="31">
        <v>3</v>
      </c>
      <c r="H285" s="6"/>
      <c r="L285" s="17">
        <f>L$15</f>
        <v>0</v>
      </c>
    </row>
    <row r="286" spans="1:12" ht="19.5" thickTop="1" thickBot="1">
      <c r="A286" s="28">
        <v>2</v>
      </c>
      <c r="B286" s="56"/>
      <c r="C286" s="57"/>
      <c r="D286" s="57"/>
      <c r="E286" s="58"/>
      <c r="F286" s="62">
        <f>SUM(B286:E286)</f>
        <v>0</v>
      </c>
      <c r="H286" s="3"/>
      <c r="I286" s="24" t="s">
        <v>81</v>
      </c>
      <c r="J286" s="43">
        <f>IF(SUM(B273:D284)&gt;0,1,10^(-5))</f>
        <v>1.0000000000000001E-5</v>
      </c>
      <c r="L286" s="17">
        <f>L$16</f>
        <v>0</v>
      </c>
    </row>
    <row r="287" spans="1:12" ht="20.25" thickTop="1" thickBot="1">
      <c r="A287" s="29">
        <v>3</v>
      </c>
      <c r="B287" s="59"/>
      <c r="C287" s="60"/>
      <c r="D287" s="60"/>
      <c r="E287" s="61"/>
      <c r="F287" s="63">
        <f>SUM(B287:E287)</f>
        <v>0</v>
      </c>
      <c r="H287" s="6"/>
      <c r="L287" s="17">
        <f>L$17</f>
        <v>0</v>
      </c>
    </row>
    <row r="288" spans="1:12" ht="19.5" thickTop="1" thickBot="1">
      <c r="B288" s="64">
        <f>B286+B287</f>
        <v>0</v>
      </c>
      <c r="C288" s="65">
        <f t="shared" ref="C288" si="87">C286+C287</f>
        <v>0</v>
      </c>
      <c r="D288" s="65">
        <f t="shared" ref="D288" si="88">D286+D287</f>
        <v>0</v>
      </c>
      <c r="E288" s="66">
        <f t="shared" ref="E288" si="89">E286+E287</f>
        <v>0</v>
      </c>
      <c r="F288" s="45">
        <f>F286+F287</f>
        <v>0</v>
      </c>
    </row>
    <row r="289" spans="1:12" ht="20.25" thickTop="1" thickBot="1">
      <c r="A289" s="5" t="str">
        <f>'Название и список группы'!A17</f>
        <v>Селеменчук</v>
      </c>
      <c r="B289" s="18" t="str">
        <f>'Название и список группы'!B17</f>
        <v>Максим Атифович</v>
      </c>
      <c r="C289" s="18"/>
      <c r="D289" s="18"/>
      <c r="E289" s="18"/>
      <c r="F289" s="18"/>
      <c r="G289" s="18"/>
      <c r="H289" s="18"/>
      <c r="I289" s="18"/>
      <c r="J289" s="18"/>
    </row>
    <row r="290" spans="1:12" ht="19.5" thickTop="1" thickBot="1">
      <c r="A290" s="1" t="s">
        <v>69</v>
      </c>
      <c r="B290" s="11" t="s">
        <v>70</v>
      </c>
      <c r="C290" s="11" t="s">
        <v>71</v>
      </c>
      <c r="D290" s="11" t="s">
        <v>72</v>
      </c>
      <c r="E290" s="11" t="s">
        <v>73</v>
      </c>
      <c r="F290" s="11" t="s">
        <v>74</v>
      </c>
      <c r="G290" s="13"/>
      <c r="H290" s="3"/>
      <c r="I290" s="3"/>
      <c r="J290" s="44" t="s">
        <v>0</v>
      </c>
      <c r="L290" s="4" t="str">
        <f>L$2</f>
        <v>12 серий бросков монеты</v>
      </c>
    </row>
    <row r="291" spans="1:12" ht="20.25" thickTop="1" thickBot="1">
      <c r="A291" s="22" t="s">
        <v>58</v>
      </c>
      <c r="B291" s="54"/>
      <c r="C291" s="54"/>
      <c r="D291" s="54"/>
      <c r="E291" s="11">
        <f>IF(B291=1,2,3)</f>
        <v>3</v>
      </c>
      <c r="F291" s="11">
        <f>IF(B291=1,IF(C291=1,3,1),C291+D291)</f>
        <v>0</v>
      </c>
      <c r="G291" s="13"/>
      <c r="H291" s="6"/>
      <c r="I291" s="6"/>
      <c r="J291" s="45">
        <f>IF(F306=12,1,0.000001)</f>
        <v>9.9999999999999995E-7</v>
      </c>
      <c r="L291" s="17" t="str">
        <f>L$3</f>
        <v>Если в первом броске серии</v>
      </c>
    </row>
    <row r="292" spans="1:12" ht="19.5" thickTop="1">
      <c r="A292" s="22" t="s">
        <v>59</v>
      </c>
      <c r="B292" s="54"/>
      <c r="C292" s="54"/>
      <c r="D292" s="54"/>
      <c r="E292" s="11">
        <f t="shared" ref="E292:E302" si="90">IF(B292=1,2,3)</f>
        <v>3</v>
      </c>
      <c r="F292" s="11">
        <f t="shared" ref="F292:F302" si="91">IF(B292=1,IF(C292=1,3,1),C292+D292)</f>
        <v>0</v>
      </c>
      <c r="G292" s="13"/>
      <c r="H292" s="3"/>
      <c r="I292" s="6"/>
      <c r="L292" s="17" t="str">
        <f>L$4</f>
        <v>выпал "орел", то начисляется 1 балл и</v>
      </c>
    </row>
    <row r="293" spans="1:12" ht="18.75">
      <c r="A293" s="22" t="s">
        <v>60</v>
      </c>
      <c r="B293" s="54"/>
      <c r="C293" s="54"/>
      <c r="D293" s="54"/>
      <c r="E293" s="11">
        <f t="shared" si="90"/>
        <v>3</v>
      </c>
      <c r="F293" s="11">
        <f t="shared" si="91"/>
        <v>0</v>
      </c>
      <c r="G293" s="12"/>
      <c r="H293" s="6"/>
      <c r="I293" s="6"/>
      <c r="L293" s="17" t="str">
        <f>L$5</f>
        <v xml:space="preserve"> серию завершает второй бросок.</v>
      </c>
    </row>
    <row r="294" spans="1:12" ht="18.75">
      <c r="A294" s="22" t="s">
        <v>61</v>
      </c>
      <c r="B294" s="54"/>
      <c r="C294" s="54"/>
      <c r="D294" s="54"/>
      <c r="E294" s="11">
        <f t="shared" si="90"/>
        <v>3</v>
      </c>
      <c r="F294" s="11">
        <f t="shared" si="91"/>
        <v>0</v>
      </c>
      <c r="G294" s="13"/>
      <c r="H294" s="3"/>
      <c r="I294" s="7"/>
      <c r="L294" s="17" t="str">
        <f>L$6</f>
        <v xml:space="preserve"> Если на втором броске "орел",</v>
      </c>
    </row>
    <row r="295" spans="1:12" ht="18.75">
      <c r="A295" s="22" t="s">
        <v>62</v>
      </c>
      <c r="B295" s="54"/>
      <c r="C295" s="54"/>
      <c r="D295" s="54"/>
      <c r="E295" s="11">
        <f t="shared" si="90"/>
        <v>3</v>
      </c>
      <c r="F295" s="11">
        <f t="shared" si="91"/>
        <v>0</v>
      </c>
      <c r="G295" s="16"/>
      <c r="H295" s="6"/>
      <c r="I295" s="7"/>
      <c r="L295" s="17" t="str">
        <f>L$7</f>
        <v>добавляют 2 балла, иначе 0.</v>
      </c>
    </row>
    <row r="296" spans="1:12">
      <c r="A296" s="22" t="s">
        <v>63</v>
      </c>
      <c r="B296" s="54"/>
      <c r="C296" s="54"/>
      <c r="D296" s="54"/>
      <c r="E296" s="11">
        <f t="shared" si="90"/>
        <v>3</v>
      </c>
      <c r="F296" s="11">
        <f t="shared" si="91"/>
        <v>0</v>
      </c>
      <c r="G296" s="12"/>
      <c r="H296" s="3"/>
      <c r="L296" s="17" t="str">
        <f>L$8</f>
        <v>Если в первом броске серии</v>
      </c>
    </row>
    <row r="297" spans="1:12" ht="18.75">
      <c r="A297" s="22" t="s">
        <v>64</v>
      </c>
      <c r="B297" s="54"/>
      <c r="C297" s="54"/>
      <c r="D297" s="54"/>
      <c r="E297" s="11">
        <f t="shared" si="90"/>
        <v>3</v>
      </c>
      <c r="F297" s="11">
        <f t="shared" si="91"/>
        <v>0</v>
      </c>
      <c r="G297" s="16"/>
      <c r="H297" s="6"/>
      <c r="L297" s="17" t="str">
        <f>L$9</f>
        <v>выпала "решка", то серию завершают</v>
      </c>
    </row>
    <row r="298" spans="1:12">
      <c r="A298" s="22" t="s">
        <v>65</v>
      </c>
      <c r="B298" s="54"/>
      <c r="C298" s="54"/>
      <c r="D298" s="54"/>
      <c r="E298" s="11">
        <f t="shared" si="90"/>
        <v>3</v>
      </c>
      <c r="F298" s="11">
        <f t="shared" si="91"/>
        <v>0</v>
      </c>
      <c r="G298" s="13"/>
      <c r="H298" s="3"/>
      <c r="L298" s="17" t="str">
        <f>L$10</f>
        <v xml:space="preserve"> второй и третий броски.</v>
      </c>
    </row>
    <row r="299" spans="1:12" ht="18.75">
      <c r="A299" s="22" t="s">
        <v>66</v>
      </c>
      <c r="B299" s="54"/>
      <c r="C299" s="54"/>
      <c r="D299" s="54"/>
      <c r="E299" s="11">
        <f t="shared" si="90"/>
        <v>3</v>
      </c>
      <c r="F299" s="11">
        <f t="shared" si="91"/>
        <v>0</v>
      </c>
      <c r="G299" s="12"/>
      <c r="H299" s="6"/>
      <c r="L299" s="17" t="str">
        <f>L$11</f>
        <v xml:space="preserve"> За каждого "орла" при 2 и 3-м броске</v>
      </c>
    </row>
    <row r="300" spans="1:12">
      <c r="A300" s="22" t="s">
        <v>67</v>
      </c>
      <c r="B300" s="54"/>
      <c r="C300" s="54"/>
      <c r="D300" s="54"/>
      <c r="E300" s="11">
        <f t="shared" si="90"/>
        <v>3</v>
      </c>
      <c r="F300" s="11">
        <f t="shared" si="91"/>
        <v>0</v>
      </c>
      <c r="G300" s="13"/>
      <c r="H300" s="3"/>
      <c r="L300" s="17" t="str">
        <f>L$12</f>
        <v>начисляется 1 балл.</v>
      </c>
    </row>
    <row r="301" spans="1:12" ht="18.75">
      <c r="A301" s="22" t="s">
        <v>68</v>
      </c>
      <c r="B301" s="54"/>
      <c r="C301" s="54"/>
      <c r="D301" s="54"/>
      <c r="E301" s="11">
        <f t="shared" si="90"/>
        <v>3</v>
      </c>
      <c r="F301" s="11">
        <f t="shared" si="91"/>
        <v>0</v>
      </c>
      <c r="G301" s="13"/>
      <c r="H301" s="6"/>
      <c r="L301" s="17" t="str">
        <f>L$13</f>
        <v>X - общее число бросков в серии,</v>
      </c>
    </row>
    <row r="302" spans="1:12" ht="18.75" thickBot="1">
      <c r="A302" s="25" t="s">
        <v>75</v>
      </c>
      <c r="B302" s="55"/>
      <c r="C302" s="55"/>
      <c r="D302" s="55"/>
      <c r="E302" s="14">
        <f t="shared" si="90"/>
        <v>3</v>
      </c>
      <c r="F302" s="11">
        <f t="shared" si="91"/>
        <v>0</v>
      </c>
      <c r="G302" s="13"/>
      <c r="H302" s="3"/>
      <c r="L302" s="17" t="str">
        <f>L$14</f>
        <v>Y - число начисленных баллов.</v>
      </c>
    </row>
    <row r="303" spans="1:12" ht="19.5" thickBot="1">
      <c r="A303" s="27" t="s">
        <v>80</v>
      </c>
      <c r="B303" s="30">
        <v>0</v>
      </c>
      <c r="C303" s="30">
        <v>1</v>
      </c>
      <c r="D303" s="30">
        <v>2</v>
      </c>
      <c r="E303" s="31">
        <v>3</v>
      </c>
      <c r="H303" s="6"/>
      <c r="L303" s="17">
        <f>L$15</f>
        <v>0</v>
      </c>
    </row>
    <row r="304" spans="1:12" ht="19.5" thickTop="1" thickBot="1">
      <c r="A304" s="28">
        <v>2</v>
      </c>
      <c r="B304" s="56"/>
      <c r="C304" s="57"/>
      <c r="D304" s="57"/>
      <c r="E304" s="58"/>
      <c r="F304" s="62">
        <f>SUM(B304:E304)</f>
        <v>0</v>
      </c>
      <c r="H304" s="3"/>
      <c r="I304" s="24" t="s">
        <v>81</v>
      </c>
      <c r="J304" s="43">
        <f>IF(SUM(B291:D302)&gt;0,1,10^(-5))</f>
        <v>1.0000000000000001E-5</v>
      </c>
      <c r="L304" s="17">
        <f>L$16</f>
        <v>0</v>
      </c>
    </row>
    <row r="305" spans="1:12" ht="20.25" thickTop="1" thickBot="1">
      <c r="A305" s="29">
        <v>3</v>
      </c>
      <c r="B305" s="59"/>
      <c r="C305" s="60"/>
      <c r="D305" s="60"/>
      <c r="E305" s="61"/>
      <c r="F305" s="63">
        <f>SUM(B305:E305)</f>
        <v>0</v>
      </c>
      <c r="H305" s="6"/>
      <c r="L305" s="17">
        <f>L$17</f>
        <v>0</v>
      </c>
    </row>
    <row r="306" spans="1:12" ht="19.5" thickTop="1" thickBot="1">
      <c r="B306" s="64">
        <f>B304+B305</f>
        <v>0</v>
      </c>
      <c r="C306" s="65">
        <f t="shared" ref="C306" si="92">C304+C305</f>
        <v>0</v>
      </c>
      <c r="D306" s="65">
        <f t="shared" ref="D306" si="93">D304+D305</f>
        <v>0</v>
      </c>
      <c r="E306" s="66">
        <f t="shared" ref="E306" si="94">E304+E305</f>
        <v>0</v>
      </c>
      <c r="F306" s="45">
        <f>F304+F305</f>
        <v>0</v>
      </c>
    </row>
    <row r="307" spans="1:12" ht="20.25" thickTop="1" thickBot="1">
      <c r="A307" s="5" t="str">
        <f>'Название и список группы'!A18</f>
        <v>Семашко</v>
      </c>
      <c r="B307" s="18" t="str">
        <f>'Название и список группы'!B18</f>
        <v>Юлия Алексеевна</v>
      </c>
      <c r="C307" s="18"/>
      <c r="D307" s="18"/>
      <c r="E307" s="18"/>
      <c r="F307" s="18"/>
      <c r="G307" s="18"/>
      <c r="H307" s="18"/>
      <c r="I307" s="18"/>
      <c r="J307" s="18"/>
    </row>
    <row r="308" spans="1:12" ht="19.5" thickTop="1" thickBot="1">
      <c r="A308" s="1" t="s">
        <v>69</v>
      </c>
      <c r="B308" s="11" t="s">
        <v>70</v>
      </c>
      <c r="C308" s="11" t="s">
        <v>71</v>
      </c>
      <c r="D308" s="11" t="s">
        <v>72</v>
      </c>
      <c r="E308" s="11" t="s">
        <v>73</v>
      </c>
      <c r="F308" s="11" t="s">
        <v>74</v>
      </c>
      <c r="G308" s="13"/>
      <c r="H308" s="3"/>
      <c r="I308" s="3"/>
      <c r="J308" s="44" t="s">
        <v>0</v>
      </c>
      <c r="L308" s="4" t="str">
        <f>L$2</f>
        <v>12 серий бросков монеты</v>
      </c>
    </row>
    <row r="309" spans="1:12" ht="20.25" thickTop="1" thickBot="1">
      <c r="A309" s="22" t="s">
        <v>58</v>
      </c>
      <c r="B309" s="54"/>
      <c r="C309" s="54"/>
      <c r="D309" s="54"/>
      <c r="E309" s="11">
        <f>IF(B309=1,2,3)</f>
        <v>3</v>
      </c>
      <c r="F309" s="11">
        <f>IF(B309=1,IF(C309=1,3,1),C309+D309)</f>
        <v>0</v>
      </c>
      <c r="G309" s="13"/>
      <c r="H309" s="6"/>
      <c r="I309" s="6"/>
      <c r="J309" s="45">
        <f>IF(F324=12,1,0.000001)</f>
        <v>9.9999999999999995E-7</v>
      </c>
      <c r="L309" s="17" t="str">
        <f>L$3</f>
        <v>Если в первом броске серии</v>
      </c>
    </row>
    <row r="310" spans="1:12" ht="19.5" thickTop="1">
      <c r="A310" s="22" t="s">
        <v>59</v>
      </c>
      <c r="B310" s="54"/>
      <c r="C310" s="54"/>
      <c r="D310" s="54"/>
      <c r="E310" s="11">
        <f t="shared" ref="E310:E320" si="95">IF(B310=1,2,3)</f>
        <v>3</v>
      </c>
      <c r="F310" s="11">
        <f t="shared" ref="F310:F320" si="96">IF(B310=1,IF(C310=1,3,1),C310+D310)</f>
        <v>0</v>
      </c>
      <c r="G310" s="13"/>
      <c r="H310" s="3"/>
      <c r="I310" s="6"/>
      <c r="L310" s="17" t="str">
        <f>L$4</f>
        <v>выпал "орел", то начисляется 1 балл и</v>
      </c>
    </row>
    <row r="311" spans="1:12" ht="18.75">
      <c r="A311" s="22" t="s">
        <v>60</v>
      </c>
      <c r="B311" s="54"/>
      <c r="C311" s="54"/>
      <c r="D311" s="54"/>
      <c r="E311" s="11">
        <f t="shared" si="95"/>
        <v>3</v>
      </c>
      <c r="F311" s="11">
        <f t="shared" si="96"/>
        <v>0</v>
      </c>
      <c r="G311" s="12"/>
      <c r="H311" s="6"/>
      <c r="I311" s="6"/>
      <c r="L311" s="17" t="str">
        <f>L$5</f>
        <v xml:space="preserve"> серию завершает второй бросок.</v>
      </c>
    </row>
    <row r="312" spans="1:12" ht="18.75">
      <c r="A312" s="22" t="s">
        <v>61</v>
      </c>
      <c r="B312" s="54"/>
      <c r="C312" s="54"/>
      <c r="D312" s="54"/>
      <c r="E312" s="11">
        <f t="shared" si="95"/>
        <v>3</v>
      </c>
      <c r="F312" s="11">
        <f t="shared" si="96"/>
        <v>0</v>
      </c>
      <c r="G312" s="13"/>
      <c r="H312" s="3"/>
      <c r="I312" s="7"/>
      <c r="L312" s="17" t="str">
        <f>L$6</f>
        <v xml:space="preserve"> Если на втором броске "орел",</v>
      </c>
    </row>
    <row r="313" spans="1:12" ht="18.75">
      <c r="A313" s="22" t="s">
        <v>62</v>
      </c>
      <c r="B313" s="54"/>
      <c r="C313" s="54"/>
      <c r="D313" s="54"/>
      <c r="E313" s="11">
        <f t="shared" si="95"/>
        <v>3</v>
      </c>
      <c r="F313" s="11">
        <f t="shared" si="96"/>
        <v>0</v>
      </c>
      <c r="G313" s="16"/>
      <c r="H313" s="6"/>
      <c r="I313" s="7"/>
      <c r="L313" s="17" t="str">
        <f>L$7</f>
        <v>добавляют 2 балла, иначе 0.</v>
      </c>
    </row>
    <row r="314" spans="1:12">
      <c r="A314" s="22" t="s">
        <v>63</v>
      </c>
      <c r="B314" s="54"/>
      <c r="C314" s="54"/>
      <c r="D314" s="54"/>
      <c r="E314" s="11">
        <f t="shared" si="95"/>
        <v>3</v>
      </c>
      <c r="F314" s="11">
        <f t="shared" si="96"/>
        <v>0</v>
      </c>
      <c r="G314" s="12"/>
      <c r="H314" s="3"/>
      <c r="L314" s="17" t="str">
        <f>L$8</f>
        <v>Если в первом броске серии</v>
      </c>
    </row>
    <row r="315" spans="1:12" ht="18.75">
      <c r="A315" s="22" t="s">
        <v>64</v>
      </c>
      <c r="B315" s="54"/>
      <c r="C315" s="54"/>
      <c r="D315" s="54"/>
      <c r="E315" s="11">
        <f t="shared" si="95"/>
        <v>3</v>
      </c>
      <c r="F315" s="11">
        <f t="shared" si="96"/>
        <v>0</v>
      </c>
      <c r="G315" s="16"/>
      <c r="H315" s="6"/>
      <c r="L315" s="17" t="str">
        <f>L$9</f>
        <v>выпала "решка", то серию завершают</v>
      </c>
    </row>
    <row r="316" spans="1:12">
      <c r="A316" s="22" t="s">
        <v>65</v>
      </c>
      <c r="B316" s="54"/>
      <c r="C316" s="54"/>
      <c r="D316" s="54"/>
      <c r="E316" s="11">
        <f t="shared" si="95"/>
        <v>3</v>
      </c>
      <c r="F316" s="11">
        <f t="shared" si="96"/>
        <v>0</v>
      </c>
      <c r="G316" s="13"/>
      <c r="H316" s="3"/>
      <c r="L316" s="17" t="str">
        <f>L$10</f>
        <v xml:space="preserve"> второй и третий броски.</v>
      </c>
    </row>
    <row r="317" spans="1:12" ht="18.75">
      <c r="A317" s="22" t="s">
        <v>66</v>
      </c>
      <c r="B317" s="54"/>
      <c r="C317" s="54"/>
      <c r="D317" s="54"/>
      <c r="E317" s="11">
        <f t="shared" si="95"/>
        <v>3</v>
      </c>
      <c r="F317" s="11">
        <f t="shared" si="96"/>
        <v>0</v>
      </c>
      <c r="G317" s="12"/>
      <c r="H317" s="6"/>
      <c r="L317" s="17" t="str">
        <f>L$11</f>
        <v xml:space="preserve"> За каждого "орла" при 2 и 3-м броске</v>
      </c>
    </row>
    <row r="318" spans="1:12">
      <c r="A318" s="22" t="s">
        <v>67</v>
      </c>
      <c r="B318" s="54"/>
      <c r="C318" s="54"/>
      <c r="D318" s="54"/>
      <c r="E318" s="11">
        <f t="shared" si="95"/>
        <v>3</v>
      </c>
      <c r="F318" s="11">
        <f t="shared" si="96"/>
        <v>0</v>
      </c>
      <c r="G318" s="13"/>
      <c r="H318" s="3"/>
      <c r="L318" s="17" t="str">
        <f>L$12</f>
        <v>начисляется 1 балл.</v>
      </c>
    </row>
    <row r="319" spans="1:12" ht="18.75">
      <c r="A319" s="22" t="s">
        <v>68</v>
      </c>
      <c r="B319" s="54"/>
      <c r="C319" s="54"/>
      <c r="D319" s="54"/>
      <c r="E319" s="11">
        <f t="shared" si="95"/>
        <v>3</v>
      </c>
      <c r="F319" s="11">
        <f t="shared" si="96"/>
        <v>0</v>
      </c>
      <c r="G319" s="13"/>
      <c r="H319" s="6"/>
      <c r="L319" s="17" t="str">
        <f>L$13</f>
        <v>X - общее число бросков в серии,</v>
      </c>
    </row>
    <row r="320" spans="1:12" ht="18.75" thickBot="1">
      <c r="A320" s="25" t="s">
        <v>75</v>
      </c>
      <c r="B320" s="55"/>
      <c r="C320" s="55"/>
      <c r="D320" s="55"/>
      <c r="E320" s="14">
        <f t="shared" si="95"/>
        <v>3</v>
      </c>
      <c r="F320" s="11">
        <f t="shared" si="96"/>
        <v>0</v>
      </c>
      <c r="G320" s="13"/>
      <c r="H320" s="3"/>
      <c r="L320" s="17" t="str">
        <f>L$14</f>
        <v>Y - число начисленных баллов.</v>
      </c>
    </row>
    <row r="321" spans="1:12" ht="19.5" thickBot="1">
      <c r="A321" s="27" t="s">
        <v>80</v>
      </c>
      <c r="B321" s="30">
        <v>0</v>
      </c>
      <c r="C321" s="30">
        <v>1</v>
      </c>
      <c r="D321" s="30">
        <v>2</v>
      </c>
      <c r="E321" s="31">
        <v>3</v>
      </c>
      <c r="H321" s="6"/>
      <c r="L321" s="17">
        <f>L$15</f>
        <v>0</v>
      </c>
    </row>
    <row r="322" spans="1:12" ht="19.5" thickTop="1" thickBot="1">
      <c r="A322" s="28">
        <v>2</v>
      </c>
      <c r="B322" s="56"/>
      <c r="C322" s="57"/>
      <c r="D322" s="57"/>
      <c r="E322" s="58"/>
      <c r="F322" s="62">
        <f>SUM(B322:E322)</f>
        <v>0</v>
      </c>
      <c r="H322" s="3"/>
      <c r="I322" s="24" t="s">
        <v>81</v>
      </c>
      <c r="J322" s="43">
        <f>IF(SUM(B309:D320)&gt;0,1,10^(-5))</f>
        <v>1.0000000000000001E-5</v>
      </c>
      <c r="L322" s="17">
        <f>L$16</f>
        <v>0</v>
      </c>
    </row>
    <row r="323" spans="1:12" ht="20.25" thickTop="1" thickBot="1">
      <c r="A323" s="29">
        <v>3</v>
      </c>
      <c r="B323" s="59"/>
      <c r="C323" s="60"/>
      <c r="D323" s="60"/>
      <c r="E323" s="61"/>
      <c r="F323" s="63">
        <f>SUM(B323:E323)</f>
        <v>0</v>
      </c>
      <c r="H323" s="6"/>
      <c r="L323" s="17">
        <f>L$17</f>
        <v>0</v>
      </c>
    </row>
    <row r="324" spans="1:12" ht="19.5" thickTop="1" thickBot="1">
      <c r="B324" s="64">
        <f>B322+B323</f>
        <v>0</v>
      </c>
      <c r="C324" s="65">
        <f t="shared" ref="C324" si="97">C322+C323</f>
        <v>0</v>
      </c>
      <c r="D324" s="65">
        <f t="shared" ref="D324" si="98">D322+D323</f>
        <v>0</v>
      </c>
      <c r="E324" s="66">
        <f t="shared" ref="E324" si="99">E322+E323</f>
        <v>0</v>
      </c>
      <c r="F324" s="45">
        <f>F322+F323</f>
        <v>0</v>
      </c>
    </row>
    <row r="325" spans="1:12" ht="20.25" thickTop="1" thickBot="1">
      <c r="A325" s="5" t="str">
        <f>'Название и список группы'!A19</f>
        <v>Соколов</v>
      </c>
      <c r="B325" s="18" t="str">
        <f>'Название и список группы'!B19</f>
        <v>Павел Дмитриевич</v>
      </c>
      <c r="C325" s="18"/>
      <c r="D325" s="18"/>
      <c r="E325" s="18"/>
      <c r="F325" s="18"/>
      <c r="G325" s="18"/>
      <c r="H325" s="18"/>
      <c r="I325" s="18"/>
      <c r="J325" s="18"/>
    </row>
    <row r="326" spans="1:12" ht="19.5" thickTop="1" thickBot="1">
      <c r="A326" s="1" t="s">
        <v>69</v>
      </c>
      <c r="B326" s="11" t="s">
        <v>70</v>
      </c>
      <c r="C326" s="11" t="s">
        <v>71</v>
      </c>
      <c r="D326" s="11" t="s">
        <v>72</v>
      </c>
      <c r="E326" s="11" t="s">
        <v>73</v>
      </c>
      <c r="F326" s="11" t="s">
        <v>74</v>
      </c>
      <c r="G326" s="13"/>
      <c r="H326" s="3"/>
      <c r="I326" s="3"/>
      <c r="J326" s="44" t="s">
        <v>0</v>
      </c>
      <c r="L326" s="4" t="str">
        <f>L$2</f>
        <v>12 серий бросков монеты</v>
      </c>
    </row>
    <row r="327" spans="1:12" ht="20.25" thickTop="1" thickBot="1">
      <c r="A327" s="22" t="s">
        <v>58</v>
      </c>
      <c r="B327" s="54"/>
      <c r="C327" s="54"/>
      <c r="D327" s="54"/>
      <c r="E327" s="11">
        <f>IF(B327=1,2,3)</f>
        <v>3</v>
      </c>
      <c r="F327" s="11">
        <f>IF(B327=1,IF(C327=1,3,1),C327+D327)</f>
        <v>0</v>
      </c>
      <c r="G327" s="13"/>
      <c r="H327" s="6"/>
      <c r="I327" s="6"/>
      <c r="J327" s="45">
        <f>IF(F342=12,1,0.000001)</f>
        <v>9.9999999999999995E-7</v>
      </c>
      <c r="L327" s="17" t="str">
        <f>L$3</f>
        <v>Если в первом броске серии</v>
      </c>
    </row>
    <row r="328" spans="1:12" ht="19.5" thickTop="1">
      <c r="A328" s="22" t="s">
        <v>59</v>
      </c>
      <c r="B328" s="54"/>
      <c r="C328" s="54"/>
      <c r="D328" s="54"/>
      <c r="E328" s="11">
        <f t="shared" ref="E328:E338" si="100">IF(B328=1,2,3)</f>
        <v>3</v>
      </c>
      <c r="F328" s="11">
        <f t="shared" ref="F328:F338" si="101">IF(B328=1,IF(C328=1,3,1),C328+D328)</f>
        <v>0</v>
      </c>
      <c r="G328" s="13"/>
      <c r="H328" s="3"/>
      <c r="I328" s="6"/>
      <c r="L328" s="17" t="str">
        <f>L$4</f>
        <v>выпал "орел", то начисляется 1 балл и</v>
      </c>
    </row>
    <row r="329" spans="1:12" ht="18.75">
      <c r="A329" s="22" t="s">
        <v>60</v>
      </c>
      <c r="B329" s="54"/>
      <c r="C329" s="54"/>
      <c r="D329" s="54"/>
      <c r="E329" s="11">
        <f t="shared" si="100"/>
        <v>3</v>
      </c>
      <c r="F329" s="11">
        <f t="shared" si="101"/>
        <v>0</v>
      </c>
      <c r="G329" s="12"/>
      <c r="H329" s="6"/>
      <c r="I329" s="6"/>
      <c r="L329" s="17" t="str">
        <f>L$5</f>
        <v xml:space="preserve"> серию завершает второй бросок.</v>
      </c>
    </row>
    <row r="330" spans="1:12" ht="18.75">
      <c r="A330" s="22" t="s">
        <v>61</v>
      </c>
      <c r="B330" s="54"/>
      <c r="C330" s="54"/>
      <c r="D330" s="54"/>
      <c r="E330" s="11">
        <f t="shared" si="100"/>
        <v>3</v>
      </c>
      <c r="F330" s="11">
        <f t="shared" si="101"/>
        <v>0</v>
      </c>
      <c r="G330" s="13"/>
      <c r="H330" s="3"/>
      <c r="I330" s="7"/>
      <c r="L330" s="17" t="str">
        <f>L$6</f>
        <v xml:space="preserve"> Если на втором броске "орел",</v>
      </c>
    </row>
    <row r="331" spans="1:12" ht="18.75">
      <c r="A331" s="22" t="s">
        <v>62</v>
      </c>
      <c r="B331" s="54"/>
      <c r="C331" s="54"/>
      <c r="D331" s="54"/>
      <c r="E331" s="11">
        <f t="shared" si="100"/>
        <v>3</v>
      </c>
      <c r="F331" s="11">
        <f t="shared" si="101"/>
        <v>0</v>
      </c>
      <c r="G331" s="16"/>
      <c r="H331" s="6"/>
      <c r="I331" s="7"/>
      <c r="L331" s="17" t="str">
        <f>L$7</f>
        <v>добавляют 2 балла, иначе 0.</v>
      </c>
    </row>
    <row r="332" spans="1:12">
      <c r="A332" s="22" t="s">
        <v>63</v>
      </c>
      <c r="B332" s="54"/>
      <c r="C332" s="54"/>
      <c r="D332" s="54"/>
      <c r="E332" s="11">
        <f t="shared" si="100"/>
        <v>3</v>
      </c>
      <c r="F332" s="11">
        <f t="shared" si="101"/>
        <v>0</v>
      </c>
      <c r="G332" s="12"/>
      <c r="H332" s="3"/>
      <c r="L332" s="17" t="str">
        <f>L$8</f>
        <v>Если в первом броске серии</v>
      </c>
    </row>
    <row r="333" spans="1:12" ht="18.75">
      <c r="A333" s="22" t="s">
        <v>64</v>
      </c>
      <c r="B333" s="54"/>
      <c r="C333" s="54"/>
      <c r="D333" s="54"/>
      <c r="E333" s="11">
        <f t="shared" si="100"/>
        <v>3</v>
      </c>
      <c r="F333" s="11">
        <f t="shared" si="101"/>
        <v>0</v>
      </c>
      <c r="G333" s="16"/>
      <c r="H333" s="6"/>
      <c r="L333" s="17" t="str">
        <f>L$9</f>
        <v>выпала "решка", то серию завершают</v>
      </c>
    </row>
    <row r="334" spans="1:12">
      <c r="A334" s="22" t="s">
        <v>65</v>
      </c>
      <c r="B334" s="54"/>
      <c r="C334" s="54"/>
      <c r="D334" s="54"/>
      <c r="E334" s="11">
        <f t="shared" si="100"/>
        <v>3</v>
      </c>
      <c r="F334" s="11">
        <f t="shared" si="101"/>
        <v>0</v>
      </c>
      <c r="G334" s="13"/>
      <c r="H334" s="3"/>
      <c r="L334" s="17" t="str">
        <f>L$10</f>
        <v xml:space="preserve"> второй и третий броски.</v>
      </c>
    </row>
    <row r="335" spans="1:12" ht="18.75">
      <c r="A335" s="22" t="s">
        <v>66</v>
      </c>
      <c r="B335" s="54"/>
      <c r="C335" s="54"/>
      <c r="D335" s="54"/>
      <c r="E335" s="11">
        <f t="shared" si="100"/>
        <v>3</v>
      </c>
      <c r="F335" s="11">
        <f t="shared" si="101"/>
        <v>0</v>
      </c>
      <c r="G335" s="12"/>
      <c r="H335" s="6"/>
      <c r="L335" s="17" t="str">
        <f>L$11</f>
        <v xml:space="preserve"> За каждого "орла" при 2 и 3-м броске</v>
      </c>
    </row>
    <row r="336" spans="1:12">
      <c r="A336" s="22" t="s">
        <v>67</v>
      </c>
      <c r="B336" s="54"/>
      <c r="C336" s="54"/>
      <c r="D336" s="54"/>
      <c r="E336" s="11">
        <f t="shared" si="100"/>
        <v>3</v>
      </c>
      <c r="F336" s="11">
        <f t="shared" si="101"/>
        <v>0</v>
      </c>
      <c r="G336" s="13"/>
      <c r="H336" s="3"/>
      <c r="L336" s="17" t="str">
        <f>L$12</f>
        <v>начисляется 1 балл.</v>
      </c>
    </row>
    <row r="337" spans="1:12" ht="18.75">
      <c r="A337" s="22" t="s">
        <v>68</v>
      </c>
      <c r="B337" s="54"/>
      <c r="C337" s="54"/>
      <c r="D337" s="54"/>
      <c r="E337" s="11">
        <f t="shared" si="100"/>
        <v>3</v>
      </c>
      <c r="F337" s="11">
        <f t="shared" si="101"/>
        <v>0</v>
      </c>
      <c r="G337" s="13"/>
      <c r="H337" s="6"/>
      <c r="L337" s="17" t="str">
        <f>L$13</f>
        <v>X - общее число бросков в серии,</v>
      </c>
    </row>
    <row r="338" spans="1:12" ht="18.75" thickBot="1">
      <c r="A338" s="25" t="s">
        <v>75</v>
      </c>
      <c r="B338" s="55"/>
      <c r="C338" s="55"/>
      <c r="D338" s="55"/>
      <c r="E338" s="14">
        <f t="shared" si="100"/>
        <v>3</v>
      </c>
      <c r="F338" s="11">
        <f t="shared" si="101"/>
        <v>0</v>
      </c>
      <c r="G338" s="13"/>
      <c r="H338" s="3"/>
      <c r="L338" s="17" t="str">
        <f>L$14</f>
        <v>Y - число начисленных баллов.</v>
      </c>
    </row>
    <row r="339" spans="1:12" ht="19.5" thickBot="1">
      <c r="A339" s="27" t="s">
        <v>80</v>
      </c>
      <c r="B339" s="30">
        <v>0</v>
      </c>
      <c r="C339" s="30">
        <v>1</v>
      </c>
      <c r="D339" s="30">
        <v>2</v>
      </c>
      <c r="E339" s="31">
        <v>3</v>
      </c>
      <c r="H339" s="6"/>
      <c r="L339" s="17">
        <f>L$15</f>
        <v>0</v>
      </c>
    </row>
    <row r="340" spans="1:12" ht="19.5" thickTop="1" thickBot="1">
      <c r="A340" s="28">
        <v>2</v>
      </c>
      <c r="B340" s="56"/>
      <c r="C340" s="57"/>
      <c r="D340" s="57"/>
      <c r="E340" s="58"/>
      <c r="F340" s="62">
        <f>SUM(B340:E340)</f>
        <v>0</v>
      </c>
      <c r="H340" s="3"/>
      <c r="I340" s="24" t="s">
        <v>81</v>
      </c>
      <c r="J340" s="43">
        <f>IF(SUM(B327:D338)&gt;0,1,10^(-5))</f>
        <v>1.0000000000000001E-5</v>
      </c>
      <c r="L340" s="17">
        <f>L$16</f>
        <v>0</v>
      </c>
    </row>
    <row r="341" spans="1:12" ht="20.25" thickTop="1" thickBot="1">
      <c r="A341" s="29">
        <v>3</v>
      </c>
      <c r="B341" s="59"/>
      <c r="C341" s="60"/>
      <c r="D341" s="60"/>
      <c r="E341" s="61"/>
      <c r="F341" s="63">
        <f>SUM(B341:E341)</f>
        <v>0</v>
      </c>
      <c r="H341" s="6"/>
      <c r="L341" s="17">
        <f>L$17</f>
        <v>0</v>
      </c>
    </row>
    <row r="342" spans="1:12" ht="19.5" thickTop="1" thickBot="1">
      <c r="B342" s="64">
        <f>B340+B341</f>
        <v>0</v>
      </c>
      <c r="C342" s="65">
        <f t="shared" ref="C342" si="102">C340+C341</f>
        <v>0</v>
      </c>
      <c r="D342" s="65">
        <f t="shared" ref="D342" si="103">D340+D341</f>
        <v>0</v>
      </c>
      <c r="E342" s="66">
        <f t="shared" ref="E342" si="104">E340+E341</f>
        <v>0</v>
      </c>
      <c r="F342" s="45">
        <f>F340+F341</f>
        <v>0</v>
      </c>
    </row>
    <row r="343" spans="1:12" ht="20.25" thickTop="1" thickBot="1">
      <c r="A343" s="5" t="str">
        <f>'Название и список группы'!A20</f>
        <v>Титов</v>
      </c>
      <c r="B343" s="18" t="str">
        <f>'Название и список группы'!B20</f>
        <v>Дмитрий Михайлович</v>
      </c>
      <c r="C343" s="18"/>
      <c r="D343" s="18"/>
      <c r="E343" s="18"/>
      <c r="F343" s="18"/>
      <c r="G343" s="18"/>
      <c r="H343" s="18"/>
      <c r="I343" s="18"/>
      <c r="J343" s="18"/>
    </row>
    <row r="344" spans="1:12" ht="19.5" thickTop="1" thickBot="1">
      <c r="A344" s="1" t="s">
        <v>69</v>
      </c>
      <c r="B344" s="11" t="s">
        <v>70</v>
      </c>
      <c r="C344" s="11" t="s">
        <v>71</v>
      </c>
      <c r="D344" s="11" t="s">
        <v>72</v>
      </c>
      <c r="E344" s="11" t="s">
        <v>73</v>
      </c>
      <c r="F344" s="11" t="s">
        <v>74</v>
      </c>
      <c r="G344" s="13"/>
      <c r="H344" s="3"/>
      <c r="I344" s="3"/>
      <c r="J344" s="44" t="s">
        <v>0</v>
      </c>
      <c r="L344" s="4" t="str">
        <f>L$2</f>
        <v>12 серий бросков монеты</v>
      </c>
    </row>
    <row r="345" spans="1:12" ht="20.25" thickTop="1" thickBot="1">
      <c r="A345" s="22" t="s">
        <v>58</v>
      </c>
      <c r="B345" s="54"/>
      <c r="C345" s="54"/>
      <c r="D345" s="54"/>
      <c r="E345" s="11">
        <f>IF(B345=1,2,3)</f>
        <v>3</v>
      </c>
      <c r="F345" s="11">
        <f>IF(B345=1,IF(C345=1,3,1),C345+D345)</f>
        <v>0</v>
      </c>
      <c r="G345" s="13"/>
      <c r="H345" s="6"/>
      <c r="I345" s="6"/>
      <c r="J345" s="45">
        <f>IF(F360=12,1,0.000001)</f>
        <v>9.9999999999999995E-7</v>
      </c>
      <c r="L345" s="17" t="str">
        <f>L$3</f>
        <v>Если в первом броске серии</v>
      </c>
    </row>
    <row r="346" spans="1:12" ht="19.5" thickTop="1">
      <c r="A346" s="22" t="s">
        <v>59</v>
      </c>
      <c r="B346" s="54"/>
      <c r="C346" s="54"/>
      <c r="D346" s="54"/>
      <c r="E346" s="11">
        <f t="shared" ref="E346:E356" si="105">IF(B346=1,2,3)</f>
        <v>3</v>
      </c>
      <c r="F346" s="11">
        <f t="shared" ref="F346:F356" si="106">IF(B346=1,IF(C346=1,3,1),C346+D346)</f>
        <v>0</v>
      </c>
      <c r="G346" s="13"/>
      <c r="H346" s="3"/>
      <c r="I346" s="6"/>
      <c r="L346" s="17" t="str">
        <f>L$4</f>
        <v>выпал "орел", то начисляется 1 балл и</v>
      </c>
    </row>
    <row r="347" spans="1:12" ht="18.75">
      <c r="A347" s="22" t="s">
        <v>60</v>
      </c>
      <c r="B347" s="54"/>
      <c r="C347" s="54"/>
      <c r="D347" s="54"/>
      <c r="E347" s="11">
        <f t="shared" si="105"/>
        <v>3</v>
      </c>
      <c r="F347" s="11">
        <f t="shared" si="106"/>
        <v>0</v>
      </c>
      <c r="G347" s="12"/>
      <c r="H347" s="6"/>
      <c r="I347" s="6"/>
      <c r="L347" s="17" t="str">
        <f>L$5</f>
        <v xml:space="preserve"> серию завершает второй бросок.</v>
      </c>
    </row>
    <row r="348" spans="1:12" ht="18.75">
      <c r="A348" s="22" t="s">
        <v>61</v>
      </c>
      <c r="B348" s="54"/>
      <c r="C348" s="54"/>
      <c r="D348" s="54"/>
      <c r="E348" s="11">
        <f t="shared" si="105"/>
        <v>3</v>
      </c>
      <c r="F348" s="11">
        <f t="shared" si="106"/>
        <v>0</v>
      </c>
      <c r="G348" s="13"/>
      <c r="H348" s="3"/>
      <c r="I348" s="7"/>
      <c r="L348" s="17" t="str">
        <f>L$6</f>
        <v xml:space="preserve"> Если на втором броске "орел",</v>
      </c>
    </row>
    <row r="349" spans="1:12" ht="18.75">
      <c r="A349" s="22" t="s">
        <v>62</v>
      </c>
      <c r="B349" s="54"/>
      <c r="C349" s="54"/>
      <c r="D349" s="54"/>
      <c r="E349" s="11">
        <f t="shared" si="105"/>
        <v>3</v>
      </c>
      <c r="F349" s="11">
        <f t="shared" si="106"/>
        <v>0</v>
      </c>
      <c r="G349" s="16"/>
      <c r="H349" s="6"/>
      <c r="I349" s="7"/>
      <c r="L349" s="17" t="str">
        <f>L$7</f>
        <v>добавляют 2 балла, иначе 0.</v>
      </c>
    </row>
    <row r="350" spans="1:12">
      <c r="A350" s="22" t="s">
        <v>63</v>
      </c>
      <c r="B350" s="54"/>
      <c r="C350" s="54"/>
      <c r="D350" s="54"/>
      <c r="E350" s="11">
        <f t="shared" si="105"/>
        <v>3</v>
      </c>
      <c r="F350" s="11">
        <f t="shared" si="106"/>
        <v>0</v>
      </c>
      <c r="G350" s="12"/>
      <c r="H350" s="3"/>
      <c r="L350" s="17" t="str">
        <f>L$8</f>
        <v>Если в первом броске серии</v>
      </c>
    </row>
    <row r="351" spans="1:12" ht="18.75">
      <c r="A351" s="22" t="s">
        <v>64</v>
      </c>
      <c r="B351" s="54"/>
      <c r="C351" s="54"/>
      <c r="D351" s="54"/>
      <c r="E351" s="11">
        <f t="shared" si="105"/>
        <v>3</v>
      </c>
      <c r="F351" s="11">
        <f t="shared" si="106"/>
        <v>0</v>
      </c>
      <c r="G351" s="16"/>
      <c r="H351" s="6"/>
      <c r="L351" s="17" t="str">
        <f>L$9</f>
        <v>выпала "решка", то серию завершают</v>
      </c>
    </row>
    <row r="352" spans="1:12">
      <c r="A352" s="22" t="s">
        <v>65</v>
      </c>
      <c r="B352" s="54"/>
      <c r="C352" s="54"/>
      <c r="D352" s="54"/>
      <c r="E352" s="11">
        <f t="shared" si="105"/>
        <v>3</v>
      </c>
      <c r="F352" s="11">
        <f t="shared" si="106"/>
        <v>0</v>
      </c>
      <c r="G352" s="13"/>
      <c r="H352" s="3"/>
      <c r="L352" s="17" t="str">
        <f>L$10</f>
        <v xml:space="preserve"> второй и третий броски.</v>
      </c>
    </row>
    <row r="353" spans="1:12" ht="18.75">
      <c r="A353" s="22" t="s">
        <v>66</v>
      </c>
      <c r="B353" s="54"/>
      <c r="C353" s="54"/>
      <c r="D353" s="54"/>
      <c r="E353" s="11">
        <f t="shared" si="105"/>
        <v>3</v>
      </c>
      <c r="F353" s="11">
        <f t="shared" si="106"/>
        <v>0</v>
      </c>
      <c r="G353" s="12"/>
      <c r="H353" s="6"/>
      <c r="L353" s="17" t="str">
        <f>L$11</f>
        <v xml:space="preserve"> За каждого "орла" при 2 и 3-м броске</v>
      </c>
    </row>
    <row r="354" spans="1:12">
      <c r="A354" s="22" t="s">
        <v>67</v>
      </c>
      <c r="B354" s="54"/>
      <c r="C354" s="54"/>
      <c r="D354" s="54"/>
      <c r="E354" s="11">
        <f t="shared" si="105"/>
        <v>3</v>
      </c>
      <c r="F354" s="11">
        <f t="shared" si="106"/>
        <v>0</v>
      </c>
      <c r="G354" s="13"/>
      <c r="H354" s="3"/>
      <c r="L354" s="17" t="str">
        <f>L$12</f>
        <v>начисляется 1 балл.</v>
      </c>
    </row>
    <row r="355" spans="1:12" ht="18.75">
      <c r="A355" s="22" t="s">
        <v>68</v>
      </c>
      <c r="B355" s="54"/>
      <c r="C355" s="54"/>
      <c r="D355" s="54"/>
      <c r="E355" s="11">
        <f t="shared" si="105"/>
        <v>3</v>
      </c>
      <c r="F355" s="11">
        <f t="shared" si="106"/>
        <v>0</v>
      </c>
      <c r="G355" s="13"/>
      <c r="H355" s="6"/>
      <c r="L355" s="17" t="str">
        <f>L$13</f>
        <v>X - общее число бросков в серии,</v>
      </c>
    </row>
    <row r="356" spans="1:12" ht="18.75" thickBot="1">
      <c r="A356" s="25" t="s">
        <v>75</v>
      </c>
      <c r="B356" s="55"/>
      <c r="C356" s="55"/>
      <c r="D356" s="55"/>
      <c r="E356" s="14">
        <f t="shared" si="105"/>
        <v>3</v>
      </c>
      <c r="F356" s="11">
        <f t="shared" si="106"/>
        <v>0</v>
      </c>
      <c r="G356" s="13"/>
      <c r="H356" s="3"/>
      <c r="L356" s="17" t="str">
        <f>L$14</f>
        <v>Y - число начисленных баллов.</v>
      </c>
    </row>
    <row r="357" spans="1:12" ht="19.5" thickBot="1">
      <c r="A357" s="27" t="s">
        <v>80</v>
      </c>
      <c r="B357" s="30">
        <v>0</v>
      </c>
      <c r="C357" s="30">
        <v>1</v>
      </c>
      <c r="D357" s="30">
        <v>2</v>
      </c>
      <c r="E357" s="31">
        <v>3</v>
      </c>
      <c r="H357" s="6"/>
      <c r="L357" s="17">
        <f>L$15</f>
        <v>0</v>
      </c>
    </row>
    <row r="358" spans="1:12" ht="19.5" thickTop="1" thickBot="1">
      <c r="A358" s="28">
        <v>2</v>
      </c>
      <c r="B358" s="56"/>
      <c r="C358" s="57"/>
      <c r="D358" s="57"/>
      <c r="E358" s="58"/>
      <c r="F358" s="62">
        <f>SUM(B358:E358)</f>
        <v>0</v>
      </c>
      <c r="H358" s="3"/>
      <c r="I358" s="24" t="s">
        <v>81</v>
      </c>
      <c r="J358" s="43">
        <f>IF(SUM(B345:D356)&gt;0,1,10^(-5))</f>
        <v>1.0000000000000001E-5</v>
      </c>
      <c r="L358" s="17">
        <f>L$16</f>
        <v>0</v>
      </c>
    </row>
    <row r="359" spans="1:12" ht="20.25" thickTop="1" thickBot="1">
      <c r="A359" s="29">
        <v>3</v>
      </c>
      <c r="B359" s="59"/>
      <c r="C359" s="60"/>
      <c r="D359" s="60"/>
      <c r="E359" s="61"/>
      <c r="F359" s="63">
        <f>SUM(B359:E359)</f>
        <v>0</v>
      </c>
      <c r="H359" s="6"/>
      <c r="L359" s="17">
        <f>L$17</f>
        <v>0</v>
      </c>
    </row>
    <row r="360" spans="1:12" ht="19.5" thickTop="1" thickBot="1">
      <c r="B360" s="64">
        <f>B358+B359</f>
        <v>0</v>
      </c>
      <c r="C360" s="65">
        <f t="shared" ref="C360" si="107">C358+C359</f>
        <v>0</v>
      </c>
      <c r="D360" s="65">
        <f t="shared" ref="D360" si="108">D358+D359</f>
        <v>0</v>
      </c>
      <c r="E360" s="66">
        <f t="shared" ref="E360" si="109">E358+E359</f>
        <v>0</v>
      </c>
      <c r="F360" s="45">
        <f>F358+F359</f>
        <v>0</v>
      </c>
    </row>
    <row r="361" spans="1:12" ht="20.25" thickTop="1" thickBot="1">
      <c r="A361" s="5" t="str">
        <f>'Название и список группы'!A21</f>
        <v>Тиханов</v>
      </c>
      <c r="B361" s="18" t="str">
        <f>'Название и список группы'!B21</f>
        <v>Владислав Михайлович</v>
      </c>
      <c r="C361" s="18"/>
      <c r="D361" s="18"/>
      <c r="E361" s="18"/>
      <c r="F361" s="18"/>
      <c r="G361" s="18"/>
      <c r="H361" s="18"/>
      <c r="I361" s="18"/>
      <c r="J361" s="18"/>
    </row>
    <row r="362" spans="1:12" ht="19.5" thickTop="1" thickBot="1">
      <c r="A362" s="1" t="s">
        <v>69</v>
      </c>
      <c r="B362" s="11" t="s">
        <v>70</v>
      </c>
      <c r="C362" s="11" t="s">
        <v>71</v>
      </c>
      <c r="D362" s="11" t="s">
        <v>72</v>
      </c>
      <c r="E362" s="11" t="s">
        <v>73</v>
      </c>
      <c r="F362" s="11" t="s">
        <v>74</v>
      </c>
      <c r="G362" s="13"/>
      <c r="H362" s="3"/>
      <c r="I362" s="3"/>
      <c r="J362" s="44" t="s">
        <v>0</v>
      </c>
      <c r="L362" s="4" t="str">
        <f>L$2</f>
        <v>12 серий бросков монеты</v>
      </c>
    </row>
    <row r="363" spans="1:12" ht="20.25" thickTop="1" thickBot="1">
      <c r="A363" s="22" t="s">
        <v>58</v>
      </c>
      <c r="B363" s="54"/>
      <c r="C363" s="54"/>
      <c r="D363" s="54"/>
      <c r="E363" s="11">
        <f>IF(B363=1,2,3)</f>
        <v>3</v>
      </c>
      <c r="F363" s="11">
        <f>IF(B363=1,IF(C363=1,3,1),C363+D363)</f>
        <v>0</v>
      </c>
      <c r="G363" s="13"/>
      <c r="H363" s="6"/>
      <c r="I363" s="6"/>
      <c r="J363" s="45">
        <f>IF(F378=12,1,0.000001)</f>
        <v>9.9999999999999995E-7</v>
      </c>
      <c r="L363" s="17" t="str">
        <f>L$3</f>
        <v>Если в первом броске серии</v>
      </c>
    </row>
    <row r="364" spans="1:12" ht="19.5" thickTop="1">
      <c r="A364" s="22" t="s">
        <v>59</v>
      </c>
      <c r="B364" s="54"/>
      <c r="C364" s="54"/>
      <c r="D364" s="54"/>
      <c r="E364" s="11">
        <f t="shared" ref="E364:E374" si="110">IF(B364=1,2,3)</f>
        <v>3</v>
      </c>
      <c r="F364" s="11">
        <f t="shared" ref="F364:F374" si="111">IF(B364=1,IF(C364=1,3,1),C364+D364)</f>
        <v>0</v>
      </c>
      <c r="G364" s="13"/>
      <c r="H364" s="3"/>
      <c r="I364" s="6"/>
      <c r="L364" s="17" t="str">
        <f>L$4</f>
        <v>выпал "орел", то начисляется 1 балл и</v>
      </c>
    </row>
    <row r="365" spans="1:12" ht="18.75">
      <c r="A365" s="22" t="s">
        <v>60</v>
      </c>
      <c r="B365" s="54"/>
      <c r="C365" s="54"/>
      <c r="D365" s="54"/>
      <c r="E365" s="11">
        <f t="shared" si="110"/>
        <v>3</v>
      </c>
      <c r="F365" s="11">
        <f t="shared" si="111"/>
        <v>0</v>
      </c>
      <c r="G365" s="12"/>
      <c r="H365" s="6"/>
      <c r="I365" s="6"/>
      <c r="L365" s="17" t="str">
        <f>L$5</f>
        <v xml:space="preserve"> серию завершает второй бросок.</v>
      </c>
    </row>
    <row r="366" spans="1:12" ht="18.75">
      <c r="A366" s="22" t="s">
        <v>61</v>
      </c>
      <c r="B366" s="54"/>
      <c r="C366" s="54"/>
      <c r="D366" s="54"/>
      <c r="E366" s="11">
        <f t="shared" si="110"/>
        <v>3</v>
      </c>
      <c r="F366" s="11">
        <f t="shared" si="111"/>
        <v>0</v>
      </c>
      <c r="G366" s="13"/>
      <c r="H366" s="3"/>
      <c r="I366" s="7"/>
      <c r="L366" s="17" t="str">
        <f>L$6</f>
        <v xml:space="preserve"> Если на втором броске "орел",</v>
      </c>
    </row>
    <row r="367" spans="1:12" ht="18.75">
      <c r="A367" s="22" t="s">
        <v>62</v>
      </c>
      <c r="B367" s="54"/>
      <c r="C367" s="54"/>
      <c r="D367" s="54"/>
      <c r="E367" s="11">
        <f t="shared" si="110"/>
        <v>3</v>
      </c>
      <c r="F367" s="11">
        <f t="shared" si="111"/>
        <v>0</v>
      </c>
      <c r="G367" s="16"/>
      <c r="H367" s="6"/>
      <c r="I367" s="7"/>
      <c r="L367" s="17" t="str">
        <f>L$7</f>
        <v>добавляют 2 балла, иначе 0.</v>
      </c>
    </row>
    <row r="368" spans="1:12">
      <c r="A368" s="22" t="s">
        <v>63</v>
      </c>
      <c r="B368" s="54"/>
      <c r="C368" s="54"/>
      <c r="D368" s="54"/>
      <c r="E368" s="11">
        <f t="shared" si="110"/>
        <v>3</v>
      </c>
      <c r="F368" s="11">
        <f t="shared" si="111"/>
        <v>0</v>
      </c>
      <c r="G368" s="12"/>
      <c r="H368" s="3"/>
      <c r="L368" s="17" t="str">
        <f>L$8</f>
        <v>Если в первом броске серии</v>
      </c>
    </row>
    <row r="369" spans="1:12" ht="18.75">
      <c r="A369" s="22" t="s">
        <v>64</v>
      </c>
      <c r="B369" s="54"/>
      <c r="C369" s="54"/>
      <c r="D369" s="54"/>
      <c r="E369" s="11">
        <f t="shared" si="110"/>
        <v>3</v>
      </c>
      <c r="F369" s="11">
        <f t="shared" si="111"/>
        <v>0</v>
      </c>
      <c r="G369" s="16"/>
      <c r="H369" s="6"/>
      <c r="L369" s="17" t="str">
        <f>L$9</f>
        <v>выпала "решка", то серию завершают</v>
      </c>
    </row>
    <row r="370" spans="1:12">
      <c r="A370" s="22" t="s">
        <v>65</v>
      </c>
      <c r="B370" s="54"/>
      <c r="C370" s="54"/>
      <c r="D370" s="54"/>
      <c r="E370" s="11">
        <f t="shared" si="110"/>
        <v>3</v>
      </c>
      <c r="F370" s="11">
        <f t="shared" si="111"/>
        <v>0</v>
      </c>
      <c r="G370" s="13"/>
      <c r="H370" s="3"/>
      <c r="L370" s="17" t="str">
        <f>L$10</f>
        <v xml:space="preserve"> второй и третий броски.</v>
      </c>
    </row>
    <row r="371" spans="1:12" ht="18.75">
      <c r="A371" s="22" t="s">
        <v>66</v>
      </c>
      <c r="B371" s="54"/>
      <c r="C371" s="54"/>
      <c r="D371" s="54"/>
      <c r="E371" s="11">
        <f t="shared" si="110"/>
        <v>3</v>
      </c>
      <c r="F371" s="11">
        <f t="shared" si="111"/>
        <v>0</v>
      </c>
      <c r="G371" s="12"/>
      <c r="H371" s="6"/>
      <c r="L371" s="17" t="str">
        <f>L$11</f>
        <v xml:space="preserve"> За каждого "орла" при 2 и 3-м броске</v>
      </c>
    </row>
    <row r="372" spans="1:12">
      <c r="A372" s="22" t="s">
        <v>67</v>
      </c>
      <c r="B372" s="54"/>
      <c r="C372" s="54"/>
      <c r="D372" s="54"/>
      <c r="E372" s="11">
        <f t="shared" si="110"/>
        <v>3</v>
      </c>
      <c r="F372" s="11">
        <f t="shared" si="111"/>
        <v>0</v>
      </c>
      <c r="G372" s="13"/>
      <c r="H372" s="3"/>
      <c r="L372" s="17" t="str">
        <f>L$12</f>
        <v>начисляется 1 балл.</v>
      </c>
    </row>
    <row r="373" spans="1:12" ht="18.75">
      <c r="A373" s="22" t="s">
        <v>68</v>
      </c>
      <c r="B373" s="54"/>
      <c r="C373" s="54"/>
      <c r="D373" s="54"/>
      <c r="E373" s="11">
        <f t="shared" si="110"/>
        <v>3</v>
      </c>
      <c r="F373" s="11">
        <f t="shared" si="111"/>
        <v>0</v>
      </c>
      <c r="G373" s="13"/>
      <c r="H373" s="6"/>
      <c r="L373" s="17" t="str">
        <f>L$13</f>
        <v>X - общее число бросков в серии,</v>
      </c>
    </row>
    <row r="374" spans="1:12" ht="18.75" thickBot="1">
      <c r="A374" s="25" t="s">
        <v>75</v>
      </c>
      <c r="B374" s="55"/>
      <c r="C374" s="55"/>
      <c r="D374" s="55"/>
      <c r="E374" s="14">
        <f t="shared" si="110"/>
        <v>3</v>
      </c>
      <c r="F374" s="11">
        <f t="shared" si="111"/>
        <v>0</v>
      </c>
      <c r="G374" s="13"/>
      <c r="H374" s="3"/>
      <c r="L374" s="17" t="str">
        <f>L$14</f>
        <v>Y - число начисленных баллов.</v>
      </c>
    </row>
    <row r="375" spans="1:12" ht="19.5" thickBot="1">
      <c r="A375" s="27" t="s">
        <v>80</v>
      </c>
      <c r="B375" s="30">
        <v>0</v>
      </c>
      <c r="C375" s="30">
        <v>1</v>
      </c>
      <c r="D375" s="30">
        <v>2</v>
      </c>
      <c r="E375" s="31">
        <v>3</v>
      </c>
      <c r="H375" s="6"/>
      <c r="L375" s="17">
        <f>L$15</f>
        <v>0</v>
      </c>
    </row>
    <row r="376" spans="1:12" ht="19.5" thickTop="1" thickBot="1">
      <c r="A376" s="28">
        <v>2</v>
      </c>
      <c r="B376" s="56"/>
      <c r="C376" s="57"/>
      <c r="D376" s="57"/>
      <c r="E376" s="58"/>
      <c r="F376" s="62">
        <f>SUM(B376:E376)</f>
        <v>0</v>
      </c>
      <c r="H376" s="3"/>
      <c r="I376" s="24" t="s">
        <v>81</v>
      </c>
      <c r="J376" s="43">
        <f>IF(SUM(B363:D374)&gt;0,1,10^(-5))</f>
        <v>1.0000000000000001E-5</v>
      </c>
      <c r="L376" s="17">
        <f>L$16</f>
        <v>0</v>
      </c>
    </row>
    <row r="377" spans="1:12" ht="20.25" thickTop="1" thickBot="1">
      <c r="A377" s="29">
        <v>3</v>
      </c>
      <c r="B377" s="59"/>
      <c r="C377" s="60"/>
      <c r="D377" s="60"/>
      <c r="E377" s="61"/>
      <c r="F377" s="63">
        <f>SUM(B377:E377)</f>
        <v>0</v>
      </c>
      <c r="H377" s="6"/>
      <c r="L377" s="17">
        <f>L$17</f>
        <v>0</v>
      </c>
    </row>
    <row r="378" spans="1:12" ht="19.5" thickTop="1" thickBot="1">
      <c r="B378" s="64">
        <f>B376+B377</f>
        <v>0</v>
      </c>
      <c r="C378" s="65">
        <f t="shared" ref="C378" si="112">C376+C377</f>
        <v>0</v>
      </c>
      <c r="D378" s="65">
        <f t="shared" ref="D378" si="113">D376+D377</f>
        <v>0</v>
      </c>
      <c r="E378" s="66">
        <f t="shared" ref="E378" si="114">E376+E377</f>
        <v>0</v>
      </c>
      <c r="F378" s="45">
        <f>F376+F377</f>
        <v>0</v>
      </c>
    </row>
    <row r="379" spans="1:12" ht="20.25" thickTop="1" thickBot="1">
      <c r="A379" s="5" t="str">
        <f>'Название и список группы'!A22</f>
        <v>Тюленев</v>
      </c>
      <c r="B379" s="18" t="str">
        <f>'Название и список группы'!B22</f>
        <v>Данил Андреевич</v>
      </c>
      <c r="C379" s="18"/>
      <c r="D379" s="18"/>
      <c r="E379" s="18"/>
      <c r="F379" s="18"/>
      <c r="G379" s="18"/>
      <c r="H379" s="18"/>
      <c r="I379" s="18"/>
      <c r="J379" s="18"/>
    </row>
    <row r="380" spans="1:12" ht="19.5" thickTop="1" thickBot="1">
      <c r="A380" s="1" t="s">
        <v>69</v>
      </c>
      <c r="B380" s="11" t="s">
        <v>70</v>
      </c>
      <c r="C380" s="11" t="s">
        <v>71</v>
      </c>
      <c r="D380" s="11" t="s">
        <v>72</v>
      </c>
      <c r="E380" s="11" t="s">
        <v>73</v>
      </c>
      <c r="F380" s="11" t="s">
        <v>74</v>
      </c>
      <c r="G380" s="13"/>
      <c r="H380" s="3"/>
      <c r="I380" s="3"/>
      <c r="J380" s="44" t="s">
        <v>0</v>
      </c>
      <c r="L380" s="4" t="str">
        <f>L$2</f>
        <v>12 серий бросков монеты</v>
      </c>
    </row>
    <row r="381" spans="1:12" ht="20.25" thickTop="1" thickBot="1">
      <c r="A381" s="22" t="s">
        <v>58</v>
      </c>
      <c r="B381" s="54"/>
      <c r="C381" s="54"/>
      <c r="D381" s="54"/>
      <c r="E381" s="11">
        <f>IF(B381=1,2,3)</f>
        <v>3</v>
      </c>
      <c r="F381" s="11">
        <f>IF(B381=1,IF(C381=1,3,1),C381+D381)</f>
        <v>0</v>
      </c>
      <c r="G381" s="13"/>
      <c r="H381" s="6"/>
      <c r="I381" s="6"/>
      <c r="J381" s="45">
        <f>IF(F396=12,1,0.000001)</f>
        <v>9.9999999999999995E-7</v>
      </c>
      <c r="L381" s="17" t="str">
        <f>L$3</f>
        <v>Если в первом броске серии</v>
      </c>
    </row>
    <row r="382" spans="1:12" ht="19.5" thickTop="1">
      <c r="A382" s="22" t="s">
        <v>59</v>
      </c>
      <c r="B382" s="54"/>
      <c r="C382" s="54"/>
      <c r="D382" s="54"/>
      <c r="E382" s="11">
        <f t="shared" ref="E382:E392" si="115">IF(B382=1,2,3)</f>
        <v>3</v>
      </c>
      <c r="F382" s="11">
        <f t="shared" ref="F382:F392" si="116">IF(B382=1,IF(C382=1,3,1),C382+D382)</f>
        <v>0</v>
      </c>
      <c r="G382" s="13"/>
      <c r="H382" s="3"/>
      <c r="I382" s="6"/>
      <c r="L382" s="17" t="str">
        <f>L$4</f>
        <v>выпал "орел", то начисляется 1 балл и</v>
      </c>
    </row>
    <row r="383" spans="1:12" ht="18.75">
      <c r="A383" s="22" t="s">
        <v>60</v>
      </c>
      <c r="B383" s="54"/>
      <c r="C383" s="54"/>
      <c r="D383" s="54"/>
      <c r="E383" s="11">
        <f t="shared" si="115"/>
        <v>3</v>
      </c>
      <c r="F383" s="11">
        <f t="shared" si="116"/>
        <v>0</v>
      </c>
      <c r="G383" s="12"/>
      <c r="H383" s="6"/>
      <c r="I383" s="6"/>
      <c r="L383" s="17" t="str">
        <f>L$5</f>
        <v xml:space="preserve"> серию завершает второй бросок.</v>
      </c>
    </row>
    <row r="384" spans="1:12" ht="18.75">
      <c r="A384" s="22" t="s">
        <v>61</v>
      </c>
      <c r="B384" s="54"/>
      <c r="C384" s="54"/>
      <c r="D384" s="54"/>
      <c r="E384" s="11">
        <f t="shared" si="115"/>
        <v>3</v>
      </c>
      <c r="F384" s="11">
        <f t="shared" si="116"/>
        <v>0</v>
      </c>
      <c r="G384" s="13"/>
      <c r="H384" s="3"/>
      <c r="I384" s="7"/>
      <c r="L384" s="17" t="str">
        <f>L$6</f>
        <v xml:space="preserve"> Если на втором броске "орел",</v>
      </c>
    </row>
    <row r="385" spans="1:12" ht="18.75">
      <c r="A385" s="22" t="s">
        <v>62</v>
      </c>
      <c r="B385" s="54"/>
      <c r="C385" s="54"/>
      <c r="D385" s="54"/>
      <c r="E385" s="11">
        <f t="shared" si="115"/>
        <v>3</v>
      </c>
      <c r="F385" s="11">
        <f t="shared" si="116"/>
        <v>0</v>
      </c>
      <c r="G385" s="16"/>
      <c r="H385" s="6"/>
      <c r="I385" s="7"/>
      <c r="L385" s="17" t="str">
        <f>L$7</f>
        <v>добавляют 2 балла, иначе 0.</v>
      </c>
    </row>
    <row r="386" spans="1:12">
      <c r="A386" s="22" t="s">
        <v>63</v>
      </c>
      <c r="B386" s="54"/>
      <c r="C386" s="54"/>
      <c r="D386" s="54"/>
      <c r="E386" s="11">
        <f t="shared" si="115"/>
        <v>3</v>
      </c>
      <c r="F386" s="11">
        <f t="shared" si="116"/>
        <v>0</v>
      </c>
      <c r="G386" s="12"/>
      <c r="H386" s="3"/>
      <c r="L386" s="17" t="str">
        <f>L$8</f>
        <v>Если в первом броске серии</v>
      </c>
    </row>
    <row r="387" spans="1:12" ht="18.75">
      <c r="A387" s="22" t="s">
        <v>64</v>
      </c>
      <c r="B387" s="54"/>
      <c r="C387" s="54"/>
      <c r="D387" s="54"/>
      <c r="E387" s="11">
        <f t="shared" si="115"/>
        <v>3</v>
      </c>
      <c r="F387" s="11">
        <f t="shared" si="116"/>
        <v>0</v>
      </c>
      <c r="G387" s="16"/>
      <c r="H387" s="6"/>
      <c r="L387" s="17" t="str">
        <f>L$9</f>
        <v>выпала "решка", то серию завершают</v>
      </c>
    </row>
    <row r="388" spans="1:12">
      <c r="A388" s="22" t="s">
        <v>65</v>
      </c>
      <c r="B388" s="54"/>
      <c r="C388" s="54"/>
      <c r="D388" s="54"/>
      <c r="E388" s="11">
        <f t="shared" si="115"/>
        <v>3</v>
      </c>
      <c r="F388" s="11">
        <f t="shared" si="116"/>
        <v>0</v>
      </c>
      <c r="G388" s="13"/>
      <c r="H388" s="3"/>
      <c r="L388" s="17" t="str">
        <f>L$10</f>
        <v xml:space="preserve"> второй и третий броски.</v>
      </c>
    </row>
    <row r="389" spans="1:12" ht="18.75">
      <c r="A389" s="22" t="s">
        <v>66</v>
      </c>
      <c r="B389" s="54"/>
      <c r="C389" s="54"/>
      <c r="D389" s="54"/>
      <c r="E389" s="11">
        <f t="shared" si="115"/>
        <v>3</v>
      </c>
      <c r="F389" s="11">
        <f t="shared" si="116"/>
        <v>0</v>
      </c>
      <c r="G389" s="12"/>
      <c r="H389" s="6"/>
      <c r="L389" s="17" t="str">
        <f>L$11</f>
        <v xml:space="preserve"> За каждого "орла" при 2 и 3-м броске</v>
      </c>
    </row>
    <row r="390" spans="1:12">
      <c r="A390" s="22" t="s">
        <v>67</v>
      </c>
      <c r="B390" s="54"/>
      <c r="C390" s="54"/>
      <c r="D390" s="54"/>
      <c r="E390" s="11">
        <f t="shared" si="115"/>
        <v>3</v>
      </c>
      <c r="F390" s="11">
        <f t="shared" si="116"/>
        <v>0</v>
      </c>
      <c r="G390" s="13"/>
      <c r="H390" s="3"/>
      <c r="L390" s="17" t="str">
        <f>L$12</f>
        <v>начисляется 1 балл.</v>
      </c>
    </row>
    <row r="391" spans="1:12" ht="18.75">
      <c r="A391" s="22" t="s">
        <v>68</v>
      </c>
      <c r="B391" s="54"/>
      <c r="C391" s="54"/>
      <c r="D391" s="54"/>
      <c r="E391" s="11">
        <f t="shared" si="115"/>
        <v>3</v>
      </c>
      <c r="F391" s="11">
        <f t="shared" si="116"/>
        <v>0</v>
      </c>
      <c r="G391" s="13"/>
      <c r="H391" s="6"/>
      <c r="L391" s="17" t="str">
        <f>L$13</f>
        <v>X - общее число бросков в серии,</v>
      </c>
    </row>
    <row r="392" spans="1:12" ht="18.75" thickBot="1">
      <c r="A392" s="25" t="s">
        <v>75</v>
      </c>
      <c r="B392" s="55"/>
      <c r="C392" s="55"/>
      <c r="D392" s="55"/>
      <c r="E392" s="14">
        <f t="shared" si="115"/>
        <v>3</v>
      </c>
      <c r="F392" s="11">
        <f t="shared" si="116"/>
        <v>0</v>
      </c>
      <c r="G392" s="13"/>
      <c r="H392" s="3"/>
      <c r="L392" s="17" t="str">
        <f>L$14</f>
        <v>Y - число начисленных баллов.</v>
      </c>
    </row>
    <row r="393" spans="1:12" ht="19.5" thickBot="1">
      <c r="A393" s="27" t="s">
        <v>80</v>
      </c>
      <c r="B393" s="30">
        <v>0</v>
      </c>
      <c r="C393" s="30">
        <v>1</v>
      </c>
      <c r="D393" s="30">
        <v>2</v>
      </c>
      <c r="E393" s="31">
        <v>3</v>
      </c>
      <c r="H393" s="6"/>
      <c r="L393" s="17">
        <f>L$15</f>
        <v>0</v>
      </c>
    </row>
    <row r="394" spans="1:12" ht="19.5" thickTop="1" thickBot="1">
      <c r="A394" s="28">
        <v>2</v>
      </c>
      <c r="B394" s="56"/>
      <c r="C394" s="57"/>
      <c r="D394" s="57"/>
      <c r="E394" s="58"/>
      <c r="F394" s="62">
        <f>SUM(B394:E394)</f>
        <v>0</v>
      </c>
      <c r="H394" s="3"/>
      <c r="I394" s="24" t="s">
        <v>81</v>
      </c>
      <c r="J394" s="43">
        <f>IF(SUM(B381:D392)&gt;0,1,10^(-5))</f>
        <v>1.0000000000000001E-5</v>
      </c>
      <c r="L394" s="17">
        <f>L$16</f>
        <v>0</v>
      </c>
    </row>
    <row r="395" spans="1:12" ht="20.25" thickTop="1" thickBot="1">
      <c r="A395" s="29">
        <v>3</v>
      </c>
      <c r="B395" s="59"/>
      <c r="C395" s="60"/>
      <c r="D395" s="60"/>
      <c r="E395" s="61"/>
      <c r="F395" s="63">
        <f>SUM(B395:E395)</f>
        <v>0</v>
      </c>
      <c r="H395" s="6"/>
      <c r="L395" s="17">
        <f>L$17</f>
        <v>0</v>
      </c>
    </row>
    <row r="396" spans="1:12" ht="19.5" thickTop="1" thickBot="1">
      <c r="B396" s="64">
        <f>B394+B395</f>
        <v>0</v>
      </c>
      <c r="C396" s="65">
        <f t="shared" ref="C396" si="117">C394+C395</f>
        <v>0</v>
      </c>
      <c r="D396" s="65">
        <f t="shared" ref="D396" si="118">D394+D395</f>
        <v>0</v>
      </c>
      <c r="E396" s="66">
        <f t="shared" ref="E396" si="119">E394+E395</f>
        <v>0</v>
      </c>
      <c r="F396" s="45">
        <f>F394+F395</f>
        <v>0</v>
      </c>
    </row>
    <row r="397" spans="1:12" ht="20.25" thickTop="1" thickBot="1">
      <c r="A397" s="5" t="str">
        <f>'Название и список группы'!A23</f>
        <v>Фоменко</v>
      </c>
      <c r="B397" s="18" t="str">
        <f>'Название и список группы'!B23</f>
        <v>Валерия Алексеевна</v>
      </c>
      <c r="C397" s="18"/>
      <c r="D397" s="18"/>
      <c r="E397" s="18"/>
      <c r="F397" s="18"/>
      <c r="G397" s="18"/>
      <c r="H397" s="18"/>
      <c r="I397" s="18"/>
      <c r="J397" s="18"/>
    </row>
    <row r="398" spans="1:12" ht="19.5" thickTop="1" thickBot="1">
      <c r="A398" s="1" t="s">
        <v>69</v>
      </c>
      <c r="B398" s="11" t="s">
        <v>70</v>
      </c>
      <c r="C398" s="11" t="s">
        <v>71</v>
      </c>
      <c r="D398" s="11" t="s">
        <v>72</v>
      </c>
      <c r="E398" s="11" t="s">
        <v>73</v>
      </c>
      <c r="F398" s="11" t="s">
        <v>74</v>
      </c>
      <c r="G398" s="13"/>
      <c r="H398" s="3"/>
      <c r="I398" s="3"/>
      <c r="J398" s="44" t="s">
        <v>0</v>
      </c>
      <c r="L398" s="4" t="str">
        <f>L$2</f>
        <v>12 серий бросков монеты</v>
      </c>
    </row>
    <row r="399" spans="1:12" ht="20.25" thickTop="1" thickBot="1">
      <c r="A399" s="22" t="s">
        <v>58</v>
      </c>
      <c r="B399" s="54"/>
      <c r="C399" s="54"/>
      <c r="D399" s="54"/>
      <c r="E399" s="11">
        <f>IF(B399=1,2,3)</f>
        <v>3</v>
      </c>
      <c r="F399" s="11">
        <f>IF(B399=1,IF(C399=1,3,1),C399+D399)</f>
        <v>0</v>
      </c>
      <c r="G399" s="13"/>
      <c r="H399" s="6"/>
      <c r="I399" s="6"/>
      <c r="J399" s="45">
        <f>IF(F414=12,1,0.000001)</f>
        <v>9.9999999999999995E-7</v>
      </c>
      <c r="L399" s="17" t="str">
        <f>L$3</f>
        <v>Если в первом броске серии</v>
      </c>
    </row>
    <row r="400" spans="1:12" ht="19.5" thickTop="1">
      <c r="A400" s="22" t="s">
        <v>59</v>
      </c>
      <c r="B400" s="54"/>
      <c r="C400" s="54"/>
      <c r="D400" s="54"/>
      <c r="E400" s="11">
        <f t="shared" ref="E400:E410" si="120">IF(B400=1,2,3)</f>
        <v>3</v>
      </c>
      <c r="F400" s="11">
        <f t="shared" ref="F400:F410" si="121">IF(B400=1,IF(C400=1,3,1),C400+D400)</f>
        <v>0</v>
      </c>
      <c r="G400" s="13"/>
      <c r="H400" s="3"/>
      <c r="I400" s="6"/>
      <c r="L400" s="17" t="str">
        <f>L$4</f>
        <v>выпал "орел", то начисляется 1 балл и</v>
      </c>
    </row>
    <row r="401" spans="1:12" ht="18.75">
      <c r="A401" s="22" t="s">
        <v>60</v>
      </c>
      <c r="B401" s="54"/>
      <c r="C401" s="54"/>
      <c r="D401" s="54"/>
      <c r="E401" s="11">
        <f t="shared" si="120"/>
        <v>3</v>
      </c>
      <c r="F401" s="11">
        <f t="shared" si="121"/>
        <v>0</v>
      </c>
      <c r="G401" s="12"/>
      <c r="H401" s="6"/>
      <c r="I401" s="6"/>
      <c r="L401" s="17" t="str">
        <f>L$5</f>
        <v xml:space="preserve"> серию завершает второй бросок.</v>
      </c>
    </row>
    <row r="402" spans="1:12" ht="18.75">
      <c r="A402" s="22" t="s">
        <v>61</v>
      </c>
      <c r="B402" s="54"/>
      <c r="C402" s="54"/>
      <c r="D402" s="54"/>
      <c r="E402" s="11">
        <f t="shared" si="120"/>
        <v>3</v>
      </c>
      <c r="F402" s="11">
        <f t="shared" si="121"/>
        <v>0</v>
      </c>
      <c r="G402" s="13"/>
      <c r="H402" s="3"/>
      <c r="I402" s="7"/>
      <c r="L402" s="17" t="str">
        <f>L$6</f>
        <v xml:space="preserve"> Если на втором броске "орел",</v>
      </c>
    </row>
    <row r="403" spans="1:12" ht="18.75">
      <c r="A403" s="22" t="s">
        <v>62</v>
      </c>
      <c r="B403" s="54"/>
      <c r="C403" s="54"/>
      <c r="D403" s="54"/>
      <c r="E403" s="11">
        <f t="shared" si="120"/>
        <v>3</v>
      </c>
      <c r="F403" s="11">
        <f t="shared" si="121"/>
        <v>0</v>
      </c>
      <c r="G403" s="16"/>
      <c r="H403" s="6"/>
      <c r="I403" s="7"/>
      <c r="L403" s="17" t="str">
        <f>L$7</f>
        <v>добавляют 2 балла, иначе 0.</v>
      </c>
    </row>
    <row r="404" spans="1:12">
      <c r="A404" s="22" t="s">
        <v>63</v>
      </c>
      <c r="B404" s="54"/>
      <c r="C404" s="54"/>
      <c r="D404" s="54"/>
      <c r="E404" s="11">
        <f t="shared" si="120"/>
        <v>3</v>
      </c>
      <c r="F404" s="11">
        <f t="shared" si="121"/>
        <v>0</v>
      </c>
      <c r="G404" s="12"/>
      <c r="H404" s="3"/>
      <c r="L404" s="17" t="str">
        <f>L$8</f>
        <v>Если в первом броске серии</v>
      </c>
    </row>
    <row r="405" spans="1:12" ht="18.75">
      <c r="A405" s="22" t="s">
        <v>64</v>
      </c>
      <c r="B405" s="54"/>
      <c r="C405" s="54"/>
      <c r="D405" s="54"/>
      <c r="E405" s="11">
        <f t="shared" si="120"/>
        <v>3</v>
      </c>
      <c r="F405" s="11">
        <f t="shared" si="121"/>
        <v>0</v>
      </c>
      <c r="G405" s="16"/>
      <c r="H405" s="6"/>
      <c r="L405" s="17" t="str">
        <f>L$9</f>
        <v>выпала "решка", то серию завершают</v>
      </c>
    </row>
    <row r="406" spans="1:12">
      <c r="A406" s="22" t="s">
        <v>65</v>
      </c>
      <c r="B406" s="54"/>
      <c r="C406" s="54"/>
      <c r="D406" s="54"/>
      <c r="E406" s="11">
        <f t="shared" si="120"/>
        <v>3</v>
      </c>
      <c r="F406" s="11">
        <f t="shared" si="121"/>
        <v>0</v>
      </c>
      <c r="G406" s="13"/>
      <c r="H406" s="3"/>
      <c r="L406" s="17" t="str">
        <f>L$10</f>
        <v xml:space="preserve"> второй и третий броски.</v>
      </c>
    </row>
    <row r="407" spans="1:12" ht="18.75">
      <c r="A407" s="22" t="s">
        <v>66</v>
      </c>
      <c r="B407" s="54"/>
      <c r="C407" s="54"/>
      <c r="D407" s="54"/>
      <c r="E407" s="11">
        <f t="shared" si="120"/>
        <v>3</v>
      </c>
      <c r="F407" s="11">
        <f t="shared" si="121"/>
        <v>0</v>
      </c>
      <c r="G407" s="12"/>
      <c r="H407" s="6"/>
      <c r="L407" s="17" t="str">
        <f>L$11</f>
        <v xml:space="preserve"> За каждого "орла" при 2 и 3-м броске</v>
      </c>
    </row>
    <row r="408" spans="1:12">
      <c r="A408" s="22" t="s">
        <v>67</v>
      </c>
      <c r="B408" s="54"/>
      <c r="C408" s="54"/>
      <c r="D408" s="54"/>
      <c r="E408" s="11">
        <f t="shared" si="120"/>
        <v>3</v>
      </c>
      <c r="F408" s="11">
        <f t="shared" si="121"/>
        <v>0</v>
      </c>
      <c r="G408" s="13"/>
      <c r="H408" s="3"/>
      <c r="L408" s="17" t="str">
        <f>L$12</f>
        <v>начисляется 1 балл.</v>
      </c>
    </row>
    <row r="409" spans="1:12" ht="18.75">
      <c r="A409" s="22" t="s">
        <v>68</v>
      </c>
      <c r="B409" s="54"/>
      <c r="C409" s="54"/>
      <c r="D409" s="54"/>
      <c r="E409" s="11">
        <f t="shared" si="120"/>
        <v>3</v>
      </c>
      <c r="F409" s="11">
        <f t="shared" si="121"/>
        <v>0</v>
      </c>
      <c r="G409" s="13"/>
      <c r="H409" s="6"/>
      <c r="L409" s="17" t="str">
        <f>L$13</f>
        <v>X - общее число бросков в серии,</v>
      </c>
    </row>
    <row r="410" spans="1:12" ht="18.75" thickBot="1">
      <c r="A410" s="25" t="s">
        <v>75</v>
      </c>
      <c r="B410" s="55"/>
      <c r="C410" s="55"/>
      <c r="D410" s="55"/>
      <c r="E410" s="14">
        <f t="shared" si="120"/>
        <v>3</v>
      </c>
      <c r="F410" s="11">
        <f t="shared" si="121"/>
        <v>0</v>
      </c>
      <c r="G410" s="13"/>
      <c r="H410" s="3"/>
      <c r="L410" s="17" t="str">
        <f>L$14</f>
        <v>Y - число начисленных баллов.</v>
      </c>
    </row>
    <row r="411" spans="1:12" ht="19.5" thickBot="1">
      <c r="A411" s="27" t="s">
        <v>80</v>
      </c>
      <c r="B411" s="30">
        <v>0</v>
      </c>
      <c r="C411" s="30">
        <v>1</v>
      </c>
      <c r="D411" s="30">
        <v>2</v>
      </c>
      <c r="E411" s="31">
        <v>3</v>
      </c>
      <c r="H411" s="6"/>
      <c r="L411" s="17">
        <f>L$15</f>
        <v>0</v>
      </c>
    </row>
    <row r="412" spans="1:12" ht="19.5" thickTop="1" thickBot="1">
      <c r="A412" s="28">
        <v>2</v>
      </c>
      <c r="B412" s="56"/>
      <c r="C412" s="57"/>
      <c r="D412" s="57"/>
      <c r="E412" s="58"/>
      <c r="F412" s="62">
        <f>SUM(B412:E412)</f>
        <v>0</v>
      </c>
      <c r="H412" s="3"/>
      <c r="I412" s="24" t="s">
        <v>81</v>
      </c>
      <c r="J412" s="43">
        <f>IF(SUM(B399:D410)&gt;0,1,10^(-5))</f>
        <v>1.0000000000000001E-5</v>
      </c>
      <c r="L412" s="17">
        <f>L$16</f>
        <v>0</v>
      </c>
    </row>
    <row r="413" spans="1:12" ht="20.25" thickTop="1" thickBot="1">
      <c r="A413" s="29">
        <v>3</v>
      </c>
      <c r="B413" s="59"/>
      <c r="C413" s="60"/>
      <c r="D413" s="60"/>
      <c r="E413" s="61"/>
      <c r="F413" s="63">
        <f>SUM(B413:E413)</f>
        <v>0</v>
      </c>
      <c r="H413" s="6"/>
      <c r="L413" s="17">
        <f>L$17</f>
        <v>0</v>
      </c>
    </row>
    <row r="414" spans="1:12" ht="19.5" thickTop="1" thickBot="1">
      <c r="B414" s="64">
        <f>B412+B413</f>
        <v>0</v>
      </c>
      <c r="C414" s="65">
        <f t="shared" ref="C414" si="122">C412+C413</f>
        <v>0</v>
      </c>
      <c r="D414" s="65">
        <f t="shared" ref="D414" si="123">D412+D413</f>
        <v>0</v>
      </c>
      <c r="E414" s="66">
        <f t="shared" ref="E414" si="124">E412+E413</f>
        <v>0</v>
      </c>
      <c r="F414" s="45">
        <f>F412+F413</f>
        <v>0</v>
      </c>
    </row>
    <row r="415" spans="1:12" ht="20.25" thickTop="1" thickBot="1">
      <c r="A415" s="5" t="str">
        <f>'Название и список группы'!A24</f>
        <v>Шершнев</v>
      </c>
      <c r="B415" s="18" t="str">
        <f>'Название и список группы'!B24</f>
        <v>Алексей Алексеевич</v>
      </c>
      <c r="C415" s="18"/>
      <c r="D415" s="18"/>
      <c r="E415" s="18"/>
      <c r="F415" s="18"/>
      <c r="G415" s="18"/>
      <c r="H415" s="18"/>
      <c r="I415" s="18"/>
      <c r="J415" s="18"/>
    </row>
    <row r="416" spans="1:12" ht="19.5" thickTop="1" thickBot="1">
      <c r="A416" s="1" t="s">
        <v>69</v>
      </c>
      <c r="B416" s="11" t="s">
        <v>70</v>
      </c>
      <c r="C416" s="11" t="s">
        <v>71</v>
      </c>
      <c r="D416" s="11" t="s">
        <v>72</v>
      </c>
      <c r="E416" s="11" t="s">
        <v>73</v>
      </c>
      <c r="F416" s="11" t="s">
        <v>74</v>
      </c>
      <c r="G416" s="13"/>
      <c r="H416" s="3"/>
      <c r="I416" s="3"/>
      <c r="J416" s="44" t="s">
        <v>0</v>
      </c>
      <c r="L416" s="4" t="str">
        <f>L$2</f>
        <v>12 серий бросков монеты</v>
      </c>
    </row>
    <row r="417" spans="1:12" ht="20.25" thickTop="1" thickBot="1">
      <c r="A417" s="22" t="s">
        <v>58</v>
      </c>
      <c r="B417" s="54"/>
      <c r="C417" s="54"/>
      <c r="D417" s="54"/>
      <c r="E417" s="11">
        <f>IF(B417=1,2,3)</f>
        <v>3</v>
      </c>
      <c r="F417" s="11">
        <f>IF(B417=1,IF(C417=1,3,1),C417+D417)</f>
        <v>0</v>
      </c>
      <c r="G417" s="13"/>
      <c r="H417" s="6"/>
      <c r="I417" s="6"/>
      <c r="J417" s="45">
        <f>IF(F432=12,1,0.000001)</f>
        <v>9.9999999999999995E-7</v>
      </c>
      <c r="L417" s="17" t="str">
        <f>L$3</f>
        <v>Если в первом броске серии</v>
      </c>
    </row>
    <row r="418" spans="1:12" ht="19.5" thickTop="1">
      <c r="A418" s="22" t="s">
        <v>59</v>
      </c>
      <c r="B418" s="54"/>
      <c r="C418" s="54"/>
      <c r="D418" s="54"/>
      <c r="E418" s="11">
        <f t="shared" ref="E418:E428" si="125">IF(B418=1,2,3)</f>
        <v>3</v>
      </c>
      <c r="F418" s="11">
        <f t="shared" ref="F418:F428" si="126">IF(B418=1,IF(C418=1,3,1),C418+D418)</f>
        <v>0</v>
      </c>
      <c r="G418" s="13"/>
      <c r="H418" s="3"/>
      <c r="I418" s="6"/>
      <c r="L418" s="17" t="str">
        <f>L$4</f>
        <v>выпал "орел", то начисляется 1 балл и</v>
      </c>
    </row>
    <row r="419" spans="1:12" ht="18.75">
      <c r="A419" s="22" t="s">
        <v>60</v>
      </c>
      <c r="B419" s="54"/>
      <c r="C419" s="54"/>
      <c r="D419" s="54"/>
      <c r="E419" s="11">
        <f t="shared" si="125"/>
        <v>3</v>
      </c>
      <c r="F419" s="11">
        <f t="shared" si="126"/>
        <v>0</v>
      </c>
      <c r="G419" s="12"/>
      <c r="H419" s="6"/>
      <c r="I419" s="6"/>
      <c r="L419" s="17" t="str">
        <f>L$5</f>
        <v xml:space="preserve"> серию завершает второй бросок.</v>
      </c>
    </row>
    <row r="420" spans="1:12" ht="18.75">
      <c r="A420" s="22" t="s">
        <v>61</v>
      </c>
      <c r="B420" s="54"/>
      <c r="C420" s="54"/>
      <c r="D420" s="54"/>
      <c r="E420" s="11">
        <f t="shared" si="125"/>
        <v>3</v>
      </c>
      <c r="F420" s="11">
        <f t="shared" si="126"/>
        <v>0</v>
      </c>
      <c r="G420" s="13"/>
      <c r="H420" s="3"/>
      <c r="I420" s="7"/>
      <c r="L420" s="17" t="str">
        <f>L$6</f>
        <v xml:space="preserve"> Если на втором броске "орел",</v>
      </c>
    </row>
    <row r="421" spans="1:12" ht="18.75">
      <c r="A421" s="22" t="s">
        <v>62</v>
      </c>
      <c r="B421" s="54"/>
      <c r="C421" s="54"/>
      <c r="D421" s="54"/>
      <c r="E421" s="11">
        <f t="shared" si="125"/>
        <v>3</v>
      </c>
      <c r="F421" s="11">
        <f t="shared" si="126"/>
        <v>0</v>
      </c>
      <c r="G421" s="16"/>
      <c r="H421" s="6"/>
      <c r="I421" s="7"/>
      <c r="L421" s="17" t="str">
        <f>L$7</f>
        <v>добавляют 2 балла, иначе 0.</v>
      </c>
    </row>
    <row r="422" spans="1:12">
      <c r="A422" s="22" t="s">
        <v>63</v>
      </c>
      <c r="B422" s="54"/>
      <c r="C422" s="54"/>
      <c r="D422" s="54"/>
      <c r="E422" s="11">
        <f t="shared" si="125"/>
        <v>3</v>
      </c>
      <c r="F422" s="11">
        <f t="shared" si="126"/>
        <v>0</v>
      </c>
      <c r="G422" s="12"/>
      <c r="H422" s="3"/>
      <c r="L422" s="17" t="str">
        <f>L$8</f>
        <v>Если в первом броске серии</v>
      </c>
    </row>
    <row r="423" spans="1:12" ht="18.75">
      <c r="A423" s="22" t="s">
        <v>64</v>
      </c>
      <c r="B423" s="54"/>
      <c r="C423" s="54"/>
      <c r="D423" s="54"/>
      <c r="E423" s="11">
        <f t="shared" si="125"/>
        <v>3</v>
      </c>
      <c r="F423" s="11">
        <f t="shared" si="126"/>
        <v>0</v>
      </c>
      <c r="G423" s="16"/>
      <c r="H423" s="6"/>
      <c r="L423" s="17" t="str">
        <f>L$9</f>
        <v>выпала "решка", то серию завершают</v>
      </c>
    </row>
    <row r="424" spans="1:12">
      <c r="A424" s="22" t="s">
        <v>65</v>
      </c>
      <c r="B424" s="54"/>
      <c r="C424" s="54"/>
      <c r="D424" s="54"/>
      <c r="E424" s="11">
        <f t="shared" si="125"/>
        <v>3</v>
      </c>
      <c r="F424" s="11">
        <f t="shared" si="126"/>
        <v>0</v>
      </c>
      <c r="G424" s="13"/>
      <c r="H424" s="3"/>
      <c r="L424" s="17" t="str">
        <f>L$10</f>
        <v xml:space="preserve"> второй и третий броски.</v>
      </c>
    </row>
    <row r="425" spans="1:12" ht="18.75">
      <c r="A425" s="22" t="s">
        <v>66</v>
      </c>
      <c r="B425" s="54"/>
      <c r="C425" s="54"/>
      <c r="D425" s="54"/>
      <c r="E425" s="11">
        <f t="shared" si="125"/>
        <v>3</v>
      </c>
      <c r="F425" s="11">
        <f t="shared" si="126"/>
        <v>0</v>
      </c>
      <c r="G425" s="12"/>
      <c r="H425" s="6"/>
      <c r="L425" s="17" t="str">
        <f>L$11</f>
        <v xml:space="preserve"> За каждого "орла" при 2 и 3-м броске</v>
      </c>
    </row>
    <row r="426" spans="1:12">
      <c r="A426" s="22" t="s">
        <v>67</v>
      </c>
      <c r="B426" s="54"/>
      <c r="C426" s="54"/>
      <c r="D426" s="54"/>
      <c r="E426" s="11">
        <f t="shared" si="125"/>
        <v>3</v>
      </c>
      <c r="F426" s="11">
        <f t="shared" si="126"/>
        <v>0</v>
      </c>
      <c r="G426" s="13"/>
      <c r="H426" s="3"/>
      <c r="L426" s="17" t="str">
        <f>L$12</f>
        <v>начисляется 1 балл.</v>
      </c>
    </row>
    <row r="427" spans="1:12" ht="18.75">
      <c r="A427" s="22" t="s">
        <v>68</v>
      </c>
      <c r="B427" s="54"/>
      <c r="C427" s="54"/>
      <c r="D427" s="54"/>
      <c r="E427" s="11">
        <f t="shared" si="125"/>
        <v>3</v>
      </c>
      <c r="F427" s="11">
        <f t="shared" si="126"/>
        <v>0</v>
      </c>
      <c r="G427" s="13"/>
      <c r="H427" s="6"/>
      <c r="L427" s="17" t="str">
        <f>L$13</f>
        <v>X - общее число бросков в серии,</v>
      </c>
    </row>
    <row r="428" spans="1:12" ht="18.75" thickBot="1">
      <c r="A428" s="25" t="s">
        <v>75</v>
      </c>
      <c r="B428" s="55"/>
      <c r="C428" s="55"/>
      <c r="D428" s="55"/>
      <c r="E428" s="14">
        <f t="shared" si="125"/>
        <v>3</v>
      </c>
      <c r="F428" s="11">
        <f t="shared" si="126"/>
        <v>0</v>
      </c>
      <c r="G428" s="13"/>
      <c r="H428" s="3"/>
      <c r="L428" s="17" t="str">
        <f>L$14</f>
        <v>Y - число начисленных баллов.</v>
      </c>
    </row>
    <row r="429" spans="1:12" ht="19.5" thickBot="1">
      <c r="A429" s="27" t="s">
        <v>80</v>
      </c>
      <c r="B429" s="30">
        <v>0</v>
      </c>
      <c r="C429" s="30">
        <v>1</v>
      </c>
      <c r="D429" s="30">
        <v>2</v>
      </c>
      <c r="E429" s="31">
        <v>3</v>
      </c>
      <c r="H429" s="6"/>
      <c r="L429" s="17">
        <f>L$15</f>
        <v>0</v>
      </c>
    </row>
    <row r="430" spans="1:12" ht="19.5" thickTop="1" thickBot="1">
      <c r="A430" s="28">
        <v>2</v>
      </c>
      <c r="B430" s="56"/>
      <c r="C430" s="57"/>
      <c r="D430" s="57"/>
      <c r="E430" s="58"/>
      <c r="F430" s="62">
        <f>SUM(B430:E430)</f>
        <v>0</v>
      </c>
      <c r="H430" s="3"/>
      <c r="I430" s="24" t="s">
        <v>81</v>
      </c>
      <c r="J430" s="43">
        <f>IF(SUM(B417:D428)&gt;0,1,10^(-5))</f>
        <v>1.0000000000000001E-5</v>
      </c>
      <c r="L430" s="17">
        <f>L$16</f>
        <v>0</v>
      </c>
    </row>
    <row r="431" spans="1:12" ht="20.25" thickTop="1" thickBot="1">
      <c r="A431" s="29">
        <v>3</v>
      </c>
      <c r="B431" s="59"/>
      <c r="C431" s="60"/>
      <c r="D431" s="60"/>
      <c r="E431" s="61"/>
      <c r="F431" s="63">
        <f>SUM(B431:E431)</f>
        <v>0</v>
      </c>
      <c r="H431" s="6"/>
      <c r="L431" s="17">
        <f>L$17</f>
        <v>0</v>
      </c>
    </row>
    <row r="432" spans="1:12" ht="19.5" thickTop="1" thickBot="1">
      <c r="B432" s="64">
        <f>B430+B431</f>
        <v>0</v>
      </c>
      <c r="C432" s="65">
        <f t="shared" ref="C432" si="127">C430+C431</f>
        <v>0</v>
      </c>
      <c r="D432" s="65">
        <f t="shared" ref="D432" si="128">D430+D431</f>
        <v>0</v>
      </c>
      <c r="E432" s="66">
        <f t="shared" ref="E432" si="129">E430+E431</f>
        <v>0</v>
      </c>
      <c r="F432" s="45">
        <f>F430+F431</f>
        <v>0</v>
      </c>
    </row>
    <row r="433" spans="1:12" ht="20.25" thickTop="1" thickBot="1">
      <c r="A433" s="5" t="str">
        <f>'Название и список группы'!A25</f>
        <v>24</v>
      </c>
      <c r="B433" s="18">
        <f>'Название и список группы'!B25</f>
        <v>0</v>
      </c>
      <c r="C433" s="18"/>
      <c r="D433" s="18"/>
      <c r="E433" s="18"/>
      <c r="F433" s="18"/>
      <c r="G433" s="18"/>
      <c r="H433" s="18"/>
      <c r="I433" s="18"/>
      <c r="J433" s="18"/>
    </row>
    <row r="434" spans="1:12" ht="19.5" thickTop="1" thickBot="1">
      <c r="A434" s="1" t="s">
        <v>69</v>
      </c>
      <c r="B434" s="11" t="s">
        <v>70</v>
      </c>
      <c r="C434" s="11" t="s">
        <v>71</v>
      </c>
      <c r="D434" s="11" t="s">
        <v>72</v>
      </c>
      <c r="E434" s="11" t="s">
        <v>73</v>
      </c>
      <c r="F434" s="11" t="s">
        <v>74</v>
      </c>
      <c r="G434" s="13"/>
      <c r="H434" s="3"/>
      <c r="I434" s="3"/>
      <c r="J434" s="44" t="s">
        <v>0</v>
      </c>
      <c r="L434" s="4" t="str">
        <f>L$2</f>
        <v>12 серий бросков монеты</v>
      </c>
    </row>
    <row r="435" spans="1:12" ht="20.25" thickTop="1" thickBot="1">
      <c r="A435" s="22" t="s">
        <v>58</v>
      </c>
      <c r="B435" s="54"/>
      <c r="C435" s="54"/>
      <c r="D435" s="54"/>
      <c r="E435" s="11">
        <f>IF(B435=1,2,3)</f>
        <v>3</v>
      </c>
      <c r="F435" s="11">
        <f>IF(B435=1,IF(C435=1,3,1),C435+D435)</f>
        <v>0</v>
      </c>
      <c r="G435" s="13"/>
      <c r="H435" s="6"/>
      <c r="I435" s="6"/>
      <c r="J435" s="45">
        <f>IF(F450=12,1,0.000001)</f>
        <v>9.9999999999999995E-7</v>
      </c>
      <c r="L435" s="17" t="str">
        <f>L$3</f>
        <v>Если в первом броске серии</v>
      </c>
    </row>
    <row r="436" spans="1:12" ht="19.5" thickTop="1">
      <c r="A436" s="22" t="s">
        <v>59</v>
      </c>
      <c r="B436" s="54"/>
      <c r="C436" s="54"/>
      <c r="D436" s="54"/>
      <c r="E436" s="11">
        <f t="shared" ref="E436:E446" si="130">IF(B436=1,2,3)</f>
        <v>3</v>
      </c>
      <c r="F436" s="11">
        <f t="shared" ref="F436:F446" si="131">IF(B436=1,IF(C436=1,3,1),C436+D436)</f>
        <v>0</v>
      </c>
      <c r="G436" s="13"/>
      <c r="H436" s="3"/>
      <c r="I436" s="6"/>
      <c r="L436" s="17" t="str">
        <f>L$4</f>
        <v>выпал "орел", то начисляется 1 балл и</v>
      </c>
    </row>
    <row r="437" spans="1:12" ht="18.75">
      <c r="A437" s="22" t="s">
        <v>60</v>
      </c>
      <c r="B437" s="54"/>
      <c r="C437" s="54"/>
      <c r="D437" s="54"/>
      <c r="E437" s="11">
        <f t="shared" si="130"/>
        <v>3</v>
      </c>
      <c r="F437" s="11">
        <f t="shared" si="131"/>
        <v>0</v>
      </c>
      <c r="G437" s="12"/>
      <c r="H437" s="6"/>
      <c r="I437" s="6"/>
      <c r="L437" s="17" t="str">
        <f>L$5</f>
        <v xml:space="preserve"> серию завершает второй бросок.</v>
      </c>
    </row>
    <row r="438" spans="1:12" ht="18.75">
      <c r="A438" s="22" t="s">
        <v>61</v>
      </c>
      <c r="B438" s="54"/>
      <c r="C438" s="54"/>
      <c r="D438" s="54"/>
      <c r="E438" s="11">
        <f t="shared" si="130"/>
        <v>3</v>
      </c>
      <c r="F438" s="11">
        <f t="shared" si="131"/>
        <v>0</v>
      </c>
      <c r="G438" s="13"/>
      <c r="H438" s="3"/>
      <c r="I438" s="7"/>
      <c r="L438" s="17" t="str">
        <f>L$6</f>
        <v xml:space="preserve"> Если на втором броске "орел",</v>
      </c>
    </row>
    <row r="439" spans="1:12" ht="18.75">
      <c r="A439" s="22" t="s">
        <v>62</v>
      </c>
      <c r="B439" s="54"/>
      <c r="C439" s="54"/>
      <c r="D439" s="54"/>
      <c r="E439" s="11">
        <f t="shared" si="130"/>
        <v>3</v>
      </c>
      <c r="F439" s="11">
        <f t="shared" si="131"/>
        <v>0</v>
      </c>
      <c r="G439" s="16"/>
      <c r="H439" s="6"/>
      <c r="I439" s="7"/>
      <c r="L439" s="17" t="str">
        <f>L$7</f>
        <v>добавляют 2 балла, иначе 0.</v>
      </c>
    </row>
    <row r="440" spans="1:12">
      <c r="A440" s="22" t="s">
        <v>63</v>
      </c>
      <c r="B440" s="54"/>
      <c r="C440" s="54"/>
      <c r="D440" s="54"/>
      <c r="E440" s="11">
        <f t="shared" si="130"/>
        <v>3</v>
      </c>
      <c r="F440" s="11">
        <f t="shared" si="131"/>
        <v>0</v>
      </c>
      <c r="G440" s="12"/>
      <c r="H440" s="3"/>
      <c r="L440" s="17" t="str">
        <f>L$8</f>
        <v>Если в первом броске серии</v>
      </c>
    </row>
    <row r="441" spans="1:12" ht="18.75">
      <c r="A441" s="22" t="s">
        <v>64</v>
      </c>
      <c r="B441" s="54"/>
      <c r="C441" s="54"/>
      <c r="D441" s="54"/>
      <c r="E441" s="11">
        <f t="shared" si="130"/>
        <v>3</v>
      </c>
      <c r="F441" s="11">
        <f t="shared" si="131"/>
        <v>0</v>
      </c>
      <c r="G441" s="16"/>
      <c r="H441" s="6"/>
      <c r="L441" s="17" t="str">
        <f>L$9</f>
        <v>выпала "решка", то серию завершают</v>
      </c>
    </row>
    <row r="442" spans="1:12">
      <c r="A442" s="22" t="s">
        <v>65</v>
      </c>
      <c r="B442" s="54"/>
      <c r="C442" s="54"/>
      <c r="D442" s="54"/>
      <c r="E442" s="11">
        <f t="shared" si="130"/>
        <v>3</v>
      </c>
      <c r="F442" s="11">
        <f t="shared" si="131"/>
        <v>0</v>
      </c>
      <c r="G442" s="13"/>
      <c r="H442" s="3"/>
      <c r="L442" s="17" t="str">
        <f>L$10</f>
        <v xml:space="preserve"> второй и третий броски.</v>
      </c>
    </row>
    <row r="443" spans="1:12" ht="18.75">
      <c r="A443" s="22" t="s">
        <v>66</v>
      </c>
      <c r="B443" s="54"/>
      <c r="C443" s="54"/>
      <c r="D443" s="54"/>
      <c r="E443" s="11">
        <f t="shared" si="130"/>
        <v>3</v>
      </c>
      <c r="F443" s="11">
        <f t="shared" si="131"/>
        <v>0</v>
      </c>
      <c r="G443" s="12"/>
      <c r="H443" s="6"/>
      <c r="L443" s="17" t="str">
        <f>L$11</f>
        <v xml:space="preserve"> За каждого "орла" при 2 и 3-м броске</v>
      </c>
    </row>
    <row r="444" spans="1:12">
      <c r="A444" s="22" t="s">
        <v>67</v>
      </c>
      <c r="B444" s="54"/>
      <c r="C444" s="54"/>
      <c r="D444" s="54"/>
      <c r="E444" s="11">
        <f t="shared" si="130"/>
        <v>3</v>
      </c>
      <c r="F444" s="11">
        <f t="shared" si="131"/>
        <v>0</v>
      </c>
      <c r="G444" s="13"/>
      <c r="H444" s="3"/>
      <c r="L444" s="17" t="str">
        <f>L$12</f>
        <v>начисляется 1 балл.</v>
      </c>
    </row>
    <row r="445" spans="1:12" ht="18.75">
      <c r="A445" s="22" t="s">
        <v>68</v>
      </c>
      <c r="B445" s="54"/>
      <c r="C445" s="54"/>
      <c r="D445" s="54"/>
      <c r="E445" s="11">
        <f t="shared" si="130"/>
        <v>3</v>
      </c>
      <c r="F445" s="11">
        <f t="shared" si="131"/>
        <v>0</v>
      </c>
      <c r="G445" s="13"/>
      <c r="H445" s="6"/>
      <c r="L445" s="17" t="str">
        <f>L$13</f>
        <v>X - общее число бросков в серии,</v>
      </c>
    </row>
    <row r="446" spans="1:12" ht="18.75" thickBot="1">
      <c r="A446" s="25" t="s">
        <v>75</v>
      </c>
      <c r="B446" s="55"/>
      <c r="C446" s="55"/>
      <c r="D446" s="55"/>
      <c r="E446" s="14">
        <f t="shared" si="130"/>
        <v>3</v>
      </c>
      <c r="F446" s="11">
        <f t="shared" si="131"/>
        <v>0</v>
      </c>
      <c r="G446" s="13"/>
      <c r="H446" s="3"/>
      <c r="L446" s="17" t="str">
        <f>L$14</f>
        <v>Y - число начисленных баллов.</v>
      </c>
    </row>
    <row r="447" spans="1:12" ht="19.5" thickBot="1">
      <c r="A447" s="27" t="s">
        <v>80</v>
      </c>
      <c r="B447" s="30">
        <v>0</v>
      </c>
      <c r="C447" s="30">
        <v>1</v>
      </c>
      <c r="D447" s="30">
        <v>2</v>
      </c>
      <c r="E447" s="31">
        <v>3</v>
      </c>
      <c r="H447" s="6"/>
      <c r="L447" s="17">
        <f>L$15</f>
        <v>0</v>
      </c>
    </row>
    <row r="448" spans="1:12" ht="19.5" thickTop="1" thickBot="1">
      <c r="A448" s="28">
        <v>2</v>
      </c>
      <c r="B448" s="56"/>
      <c r="C448" s="57"/>
      <c r="D448" s="57"/>
      <c r="E448" s="58"/>
      <c r="F448" s="62">
        <f>SUM(B448:E448)</f>
        <v>0</v>
      </c>
      <c r="H448" s="3"/>
      <c r="I448" s="24" t="s">
        <v>81</v>
      </c>
      <c r="J448" s="43">
        <f>IF(SUM(B435:D446)&gt;0,1,10^(-5))</f>
        <v>1.0000000000000001E-5</v>
      </c>
      <c r="L448" s="17">
        <f>L$16</f>
        <v>0</v>
      </c>
    </row>
    <row r="449" spans="1:12" ht="20.25" thickTop="1" thickBot="1">
      <c r="A449" s="29">
        <v>3</v>
      </c>
      <c r="B449" s="59"/>
      <c r="C449" s="60"/>
      <c r="D449" s="60"/>
      <c r="E449" s="61"/>
      <c r="F449" s="63">
        <f>SUM(B449:E449)</f>
        <v>0</v>
      </c>
      <c r="H449" s="6"/>
      <c r="L449" s="17">
        <f>L$17</f>
        <v>0</v>
      </c>
    </row>
    <row r="450" spans="1:12" ht="19.5" thickTop="1" thickBot="1">
      <c r="B450" s="64">
        <f>B448+B449</f>
        <v>0</v>
      </c>
      <c r="C450" s="65">
        <f t="shared" ref="C450" si="132">C448+C449</f>
        <v>0</v>
      </c>
      <c r="D450" s="65">
        <f t="shared" ref="D450" si="133">D448+D449</f>
        <v>0</v>
      </c>
      <c r="E450" s="66">
        <f t="shared" ref="E450" si="134">E448+E449</f>
        <v>0</v>
      </c>
      <c r="F450" s="45">
        <f>F448+F449</f>
        <v>0</v>
      </c>
    </row>
    <row r="451" spans="1:12" ht="20.25" thickTop="1" thickBot="1">
      <c r="A451" s="5">
        <f>'Название и список группы'!A26</f>
        <v>25</v>
      </c>
      <c r="B451" s="18">
        <f>'Название и список группы'!B26</f>
        <v>0</v>
      </c>
      <c r="C451" s="18"/>
      <c r="D451" s="18"/>
      <c r="E451" s="18"/>
      <c r="F451" s="18"/>
      <c r="G451" s="18"/>
      <c r="H451" s="18"/>
      <c r="I451" s="18"/>
      <c r="J451" s="18"/>
    </row>
    <row r="452" spans="1:12" ht="19.5" thickTop="1" thickBot="1">
      <c r="A452" s="1" t="s">
        <v>69</v>
      </c>
      <c r="B452" s="11" t="s">
        <v>70</v>
      </c>
      <c r="C452" s="11" t="s">
        <v>71</v>
      </c>
      <c r="D452" s="11" t="s">
        <v>72</v>
      </c>
      <c r="E452" s="11" t="s">
        <v>73</v>
      </c>
      <c r="F452" s="11" t="s">
        <v>74</v>
      </c>
      <c r="G452" s="13"/>
      <c r="H452" s="3"/>
      <c r="I452" s="3"/>
      <c r="J452" s="44" t="s">
        <v>0</v>
      </c>
      <c r="L452" s="4" t="str">
        <f>L$2</f>
        <v>12 серий бросков монеты</v>
      </c>
    </row>
    <row r="453" spans="1:12" ht="20.25" thickTop="1" thickBot="1">
      <c r="A453" s="22" t="s">
        <v>58</v>
      </c>
      <c r="B453" s="54"/>
      <c r="C453" s="54"/>
      <c r="D453" s="54"/>
      <c r="E453" s="11">
        <f>IF(B453=1,2,3)</f>
        <v>3</v>
      </c>
      <c r="F453" s="11">
        <f>IF(B453=1,IF(C453=1,3,1),C453+D453)</f>
        <v>0</v>
      </c>
      <c r="G453" s="13"/>
      <c r="H453" s="6"/>
      <c r="I453" s="6"/>
      <c r="J453" s="45">
        <f>IF(F468=12,1,0.000001)</f>
        <v>9.9999999999999995E-7</v>
      </c>
      <c r="L453" s="17" t="str">
        <f>L$3</f>
        <v>Если в первом броске серии</v>
      </c>
    </row>
    <row r="454" spans="1:12" ht="19.5" thickTop="1">
      <c r="A454" s="22" t="s">
        <v>59</v>
      </c>
      <c r="B454" s="54"/>
      <c r="C454" s="54"/>
      <c r="D454" s="54"/>
      <c r="E454" s="11">
        <f t="shared" ref="E454:E464" si="135">IF(B454=1,2,3)</f>
        <v>3</v>
      </c>
      <c r="F454" s="11">
        <f t="shared" ref="F454:F464" si="136">IF(B454=1,IF(C454=1,3,1),C454+D454)</f>
        <v>0</v>
      </c>
      <c r="G454" s="13"/>
      <c r="H454" s="3"/>
      <c r="I454" s="6"/>
      <c r="L454" s="17" t="str">
        <f>L$4</f>
        <v>выпал "орел", то начисляется 1 балл и</v>
      </c>
    </row>
    <row r="455" spans="1:12" ht="18.75">
      <c r="A455" s="22" t="s">
        <v>60</v>
      </c>
      <c r="B455" s="54"/>
      <c r="C455" s="54"/>
      <c r="D455" s="54"/>
      <c r="E455" s="11">
        <f t="shared" si="135"/>
        <v>3</v>
      </c>
      <c r="F455" s="11">
        <f t="shared" si="136"/>
        <v>0</v>
      </c>
      <c r="G455" s="12"/>
      <c r="H455" s="6"/>
      <c r="I455" s="6"/>
      <c r="L455" s="17" t="str">
        <f>L$5</f>
        <v xml:space="preserve"> серию завершает второй бросок.</v>
      </c>
    </row>
    <row r="456" spans="1:12" ht="18.75">
      <c r="A456" s="22" t="s">
        <v>61</v>
      </c>
      <c r="B456" s="54"/>
      <c r="C456" s="54"/>
      <c r="D456" s="54"/>
      <c r="E456" s="11">
        <f t="shared" si="135"/>
        <v>3</v>
      </c>
      <c r="F456" s="11">
        <f t="shared" si="136"/>
        <v>0</v>
      </c>
      <c r="G456" s="13"/>
      <c r="H456" s="3"/>
      <c r="I456" s="7"/>
      <c r="L456" s="17" t="str">
        <f>L$6</f>
        <v xml:space="preserve"> Если на втором броске "орел",</v>
      </c>
    </row>
    <row r="457" spans="1:12" ht="18.75">
      <c r="A457" s="22" t="s">
        <v>62</v>
      </c>
      <c r="B457" s="54"/>
      <c r="C457" s="54"/>
      <c r="D457" s="54"/>
      <c r="E457" s="11">
        <f t="shared" si="135"/>
        <v>3</v>
      </c>
      <c r="F457" s="11">
        <f t="shared" si="136"/>
        <v>0</v>
      </c>
      <c r="G457" s="16"/>
      <c r="H457" s="6"/>
      <c r="I457" s="7"/>
      <c r="L457" s="17" t="str">
        <f>L$7</f>
        <v>добавляют 2 балла, иначе 0.</v>
      </c>
    </row>
    <row r="458" spans="1:12">
      <c r="A458" s="22" t="s">
        <v>63</v>
      </c>
      <c r="B458" s="54"/>
      <c r="C458" s="54"/>
      <c r="D458" s="54"/>
      <c r="E458" s="11">
        <f t="shared" si="135"/>
        <v>3</v>
      </c>
      <c r="F458" s="11">
        <f t="shared" si="136"/>
        <v>0</v>
      </c>
      <c r="G458" s="12"/>
      <c r="H458" s="3"/>
      <c r="L458" s="17" t="str">
        <f>L$8</f>
        <v>Если в первом броске серии</v>
      </c>
    </row>
    <row r="459" spans="1:12" ht="18.75">
      <c r="A459" s="22" t="s">
        <v>64</v>
      </c>
      <c r="B459" s="54"/>
      <c r="C459" s="54"/>
      <c r="D459" s="54"/>
      <c r="E459" s="11">
        <f t="shared" si="135"/>
        <v>3</v>
      </c>
      <c r="F459" s="11">
        <f t="shared" si="136"/>
        <v>0</v>
      </c>
      <c r="G459" s="16"/>
      <c r="H459" s="6"/>
      <c r="L459" s="17" t="str">
        <f>L$9</f>
        <v>выпала "решка", то серию завершают</v>
      </c>
    </row>
    <row r="460" spans="1:12">
      <c r="A460" s="22" t="s">
        <v>65</v>
      </c>
      <c r="B460" s="54"/>
      <c r="C460" s="54"/>
      <c r="D460" s="54"/>
      <c r="E460" s="11">
        <f t="shared" si="135"/>
        <v>3</v>
      </c>
      <c r="F460" s="11">
        <f t="shared" si="136"/>
        <v>0</v>
      </c>
      <c r="G460" s="13"/>
      <c r="H460" s="3"/>
      <c r="L460" s="17" t="str">
        <f>L$10</f>
        <v xml:space="preserve"> второй и третий броски.</v>
      </c>
    </row>
    <row r="461" spans="1:12" ht="18.75">
      <c r="A461" s="22" t="s">
        <v>66</v>
      </c>
      <c r="B461" s="54"/>
      <c r="C461" s="54"/>
      <c r="D461" s="54"/>
      <c r="E461" s="11">
        <f t="shared" si="135"/>
        <v>3</v>
      </c>
      <c r="F461" s="11">
        <f t="shared" si="136"/>
        <v>0</v>
      </c>
      <c r="G461" s="12"/>
      <c r="H461" s="6"/>
      <c r="L461" s="17" t="str">
        <f>L$11</f>
        <v xml:space="preserve"> За каждого "орла" при 2 и 3-м броске</v>
      </c>
    </row>
    <row r="462" spans="1:12">
      <c r="A462" s="22" t="s">
        <v>67</v>
      </c>
      <c r="B462" s="54"/>
      <c r="C462" s="54"/>
      <c r="D462" s="54"/>
      <c r="E462" s="11">
        <f t="shared" si="135"/>
        <v>3</v>
      </c>
      <c r="F462" s="11">
        <f t="shared" si="136"/>
        <v>0</v>
      </c>
      <c r="G462" s="13"/>
      <c r="H462" s="3"/>
      <c r="L462" s="17" t="str">
        <f>L$12</f>
        <v>начисляется 1 балл.</v>
      </c>
    </row>
    <row r="463" spans="1:12" ht="18.75">
      <c r="A463" s="22" t="s">
        <v>68</v>
      </c>
      <c r="B463" s="54"/>
      <c r="C463" s="54"/>
      <c r="D463" s="54"/>
      <c r="E463" s="11">
        <f t="shared" si="135"/>
        <v>3</v>
      </c>
      <c r="F463" s="11">
        <f t="shared" si="136"/>
        <v>0</v>
      </c>
      <c r="G463" s="13"/>
      <c r="H463" s="6"/>
      <c r="L463" s="17" t="str">
        <f>L$13</f>
        <v>X - общее число бросков в серии,</v>
      </c>
    </row>
    <row r="464" spans="1:12" ht="18.75" thickBot="1">
      <c r="A464" s="25" t="s">
        <v>75</v>
      </c>
      <c r="B464" s="55"/>
      <c r="C464" s="55"/>
      <c r="D464" s="55"/>
      <c r="E464" s="14">
        <f t="shared" si="135"/>
        <v>3</v>
      </c>
      <c r="F464" s="11">
        <f t="shared" si="136"/>
        <v>0</v>
      </c>
      <c r="G464" s="13"/>
      <c r="H464" s="3"/>
      <c r="L464" s="17" t="str">
        <f>L$14</f>
        <v>Y - число начисленных баллов.</v>
      </c>
    </row>
    <row r="465" spans="1:12" ht="19.5" thickBot="1">
      <c r="A465" s="27" t="s">
        <v>80</v>
      </c>
      <c r="B465" s="30">
        <v>0</v>
      </c>
      <c r="C465" s="30">
        <v>1</v>
      </c>
      <c r="D465" s="30">
        <v>2</v>
      </c>
      <c r="E465" s="31">
        <v>3</v>
      </c>
      <c r="H465" s="6"/>
      <c r="L465" s="17">
        <f>L$15</f>
        <v>0</v>
      </c>
    </row>
    <row r="466" spans="1:12" ht="19.5" thickTop="1" thickBot="1">
      <c r="A466" s="28">
        <v>2</v>
      </c>
      <c r="B466" s="56"/>
      <c r="C466" s="57"/>
      <c r="D466" s="57"/>
      <c r="E466" s="58"/>
      <c r="F466" s="62">
        <f>SUM(B466:E466)</f>
        <v>0</v>
      </c>
      <c r="H466" s="3"/>
      <c r="I466" s="24" t="s">
        <v>81</v>
      </c>
      <c r="J466" s="43">
        <f>IF(SUM(B453:D464)&gt;0,1,10^(-5))</f>
        <v>1.0000000000000001E-5</v>
      </c>
      <c r="L466" s="17">
        <f>L$16</f>
        <v>0</v>
      </c>
    </row>
    <row r="467" spans="1:12" ht="20.25" thickTop="1" thickBot="1">
      <c r="A467" s="29">
        <v>3</v>
      </c>
      <c r="B467" s="59"/>
      <c r="C467" s="60"/>
      <c r="D467" s="60"/>
      <c r="E467" s="61"/>
      <c r="F467" s="63">
        <f>SUM(B467:E467)</f>
        <v>0</v>
      </c>
      <c r="H467" s="6"/>
      <c r="L467" s="17">
        <f>L$17</f>
        <v>0</v>
      </c>
    </row>
    <row r="468" spans="1:12" ht="19.5" thickTop="1" thickBot="1">
      <c r="B468" s="64">
        <f>B466+B467</f>
        <v>0</v>
      </c>
      <c r="C468" s="65">
        <f t="shared" ref="C468" si="137">C466+C467</f>
        <v>0</v>
      </c>
      <c r="D468" s="65">
        <f t="shared" ref="D468" si="138">D466+D467</f>
        <v>0</v>
      </c>
      <c r="E468" s="66">
        <f t="shared" ref="E468" si="139">E466+E467</f>
        <v>0</v>
      </c>
      <c r="F468" s="45">
        <f>F466+F467</f>
        <v>0</v>
      </c>
    </row>
    <row r="469" spans="1:12" ht="20.25" thickTop="1" thickBot="1">
      <c r="A469" s="5">
        <f>'Название и список группы'!A27</f>
        <v>26</v>
      </c>
      <c r="B469" s="18">
        <f>'Название и список группы'!B27</f>
        <v>0</v>
      </c>
      <c r="C469" s="18"/>
      <c r="D469" s="18"/>
      <c r="E469" s="18"/>
      <c r="F469" s="18"/>
      <c r="G469" s="18"/>
      <c r="H469" s="18"/>
      <c r="I469" s="18"/>
      <c r="J469" s="18"/>
    </row>
    <row r="470" spans="1:12" ht="19.5" thickTop="1" thickBot="1">
      <c r="A470" s="1" t="s">
        <v>69</v>
      </c>
      <c r="B470" s="11" t="s">
        <v>70</v>
      </c>
      <c r="C470" s="11" t="s">
        <v>71</v>
      </c>
      <c r="D470" s="11" t="s">
        <v>72</v>
      </c>
      <c r="E470" s="11" t="s">
        <v>73</v>
      </c>
      <c r="F470" s="11" t="s">
        <v>74</v>
      </c>
      <c r="G470" s="13"/>
      <c r="H470" s="3"/>
      <c r="I470" s="3"/>
      <c r="J470" s="44" t="s">
        <v>0</v>
      </c>
      <c r="L470" s="4" t="str">
        <f>L$2</f>
        <v>12 серий бросков монеты</v>
      </c>
    </row>
    <row r="471" spans="1:12" ht="20.25" thickTop="1" thickBot="1">
      <c r="A471" s="22" t="s">
        <v>58</v>
      </c>
      <c r="B471" s="54"/>
      <c r="C471" s="54"/>
      <c r="D471" s="54"/>
      <c r="E471" s="11">
        <f>IF(B471=1,2,3)</f>
        <v>3</v>
      </c>
      <c r="F471" s="11">
        <f>IF(B471=1,IF(C471=1,3,1),C471+D471)</f>
        <v>0</v>
      </c>
      <c r="G471" s="13"/>
      <c r="H471" s="6"/>
      <c r="I471" s="6"/>
      <c r="J471" s="45">
        <f>IF(F486=12,1,0.000001)</f>
        <v>9.9999999999999995E-7</v>
      </c>
      <c r="L471" s="17" t="str">
        <f>L$3</f>
        <v>Если в первом броске серии</v>
      </c>
    </row>
    <row r="472" spans="1:12" ht="19.5" thickTop="1">
      <c r="A472" s="22" t="s">
        <v>59</v>
      </c>
      <c r="B472" s="54"/>
      <c r="C472" s="54"/>
      <c r="D472" s="54"/>
      <c r="E472" s="11">
        <f t="shared" ref="E472:E482" si="140">IF(B472=1,2,3)</f>
        <v>3</v>
      </c>
      <c r="F472" s="11">
        <f t="shared" ref="F472:F482" si="141">IF(B472=1,IF(C472=1,3,1),C472+D472)</f>
        <v>0</v>
      </c>
      <c r="G472" s="13"/>
      <c r="H472" s="3"/>
      <c r="I472" s="6"/>
      <c r="L472" s="17" t="str">
        <f>L$4</f>
        <v>выпал "орел", то начисляется 1 балл и</v>
      </c>
    </row>
    <row r="473" spans="1:12" ht="18.75">
      <c r="A473" s="22" t="s">
        <v>60</v>
      </c>
      <c r="B473" s="54"/>
      <c r="C473" s="54"/>
      <c r="D473" s="54"/>
      <c r="E473" s="11">
        <f t="shared" si="140"/>
        <v>3</v>
      </c>
      <c r="F473" s="11">
        <f t="shared" si="141"/>
        <v>0</v>
      </c>
      <c r="G473" s="12"/>
      <c r="H473" s="6"/>
      <c r="I473" s="6"/>
      <c r="L473" s="17" t="str">
        <f>L$5</f>
        <v xml:space="preserve"> серию завершает второй бросок.</v>
      </c>
    </row>
    <row r="474" spans="1:12" ht="18.75">
      <c r="A474" s="22" t="s">
        <v>61</v>
      </c>
      <c r="B474" s="54"/>
      <c r="C474" s="54"/>
      <c r="D474" s="54"/>
      <c r="E474" s="11">
        <f t="shared" si="140"/>
        <v>3</v>
      </c>
      <c r="F474" s="11">
        <f t="shared" si="141"/>
        <v>0</v>
      </c>
      <c r="G474" s="13"/>
      <c r="H474" s="3"/>
      <c r="I474" s="7"/>
      <c r="L474" s="17" t="str">
        <f>L$6</f>
        <v xml:space="preserve"> Если на втором броске "орел",</v>
      </c>
    </row>
    <row r="475" spans="1:12" ht="18.75">
      <c r="A475" s="22" t="s">
        <v>62</v>
      </c>
      <c r="B475" s="54"/>
      <c r="C475" s="54"/>
      <c r="D475" s="54"/>
      <c r="E475" s="11">
        <f t="shared" si="140"/>
        <v>3</v>
      </c>
      <c r="F475" s="11">
        <f t="shared" si="141"/>
        <v>0</v>
      </c>
      <c r="G475" s="16"/>
      <c r="H475" s="6"/>
      <c r="I475" s="7"/>
      <c r="L475" s="17" t="str">
        <f>L$7</f>
        <v>добавляют 2 балла, иначе 0.</v>
      </c>
    </row>
    <row r="476" spans="1:12">
      <c r="A476" s="22" t="s">
        <v>63</v>
      </c>
      <c r="B476" s="54"/>
      <c r="C476" s="54"/>
      <c r="D476" s="54"/>
      <c r="E476" s="11">
        <f t="shared" si="140"/>
        <v>3</v>
      </c>
      <c r="F476" s="11">
        <f t="shared" si="141"/>
        <v>0</v>
      </c>
      <c r="G476" s="12"/>
      <c r="H476" s="3"/>
      <c r="L476" s="17" t="str">
        <f>L$8</f>
        <v>Если в первом броске серии</v>
      </c>
    </row>
    <row r="477" spans="1:12" ht="18.75">
      <c r="A477" s="22" t="s">
        <v>64</v>
      </c>
      <c r="B477" s="54"/>
      <c r="C477" s="54"/>
      <c r="D477" s="54"/>
      <c r="E477" s="11">
        <f t="shared" si="140"/>
        <v>3</v>
      </c>
      <c r="F477" s="11">
        <f t="shared" si="141"/>
        <v>0</v>
      </c>
      <c r="G477" s="16"/>
      <c r="H477" s="6"/>
      <c r="L477" s="17" t="str">
        <f>L$9</f>
        <v>выпала "решка", то серию завершают</v>
      </c>
    </row>
    <row r="478" spans="1:12">
      <c r="A478" s="22" t="s">
        <v>65</v>
      </c>
      <c r="B478" s="54"/>
      <c r="C478" s="54"/>
      <c r="D478" s="54"/>
      <c r="E478" s="11">
        <f t="shared" si="140"/>
        <v>3</v>
      </c>
      <c r="F478" s="11">
        <f t="shared" si="141"/>
        <v>0</v>
      </c>
      <c r="G478" s="13"/>
      <c r="H478" s="3"/>
      <c r="L478" s="17" t="str">
        <f>L$10</f>
        <v xml:space="preserve"> второй и третий броски.</v>
      </c>
    </row>
    <row r="479" spans="1:12" ht="18.75">
      <c r="A479" s="22" t="s">
        <v>66</v>
      </c>
      <c r="B479" s="54"/>
      <c r="C479" s="54"/>
      <c r="D479" s="54"/>
      <c r="E479" s="11">
        <f t="shared" si="140"/>
        <v>3</v>
      </c>
      <c r="F479" s="11">
        <f t="shared" si="141"/>
        <v>0</v>
      </c>
      <c r="G479" s="12"/>
      <c r="H479" s="6"/>
      <c r="L479" s="17" t="str">
        <f>L$11</f>
        <v xml:space="preserve"> За каждого "орла" при 2 и 3-м броске</v>
      </c>
    </row>
    <row r="480" spans="1:12">
      <c r="A480" s="22" t="s">
        <v>67</v>
      </c>
      <c r="B480" s="54"/>
      <c r="C480" s="54"/>
      <c r="D480" s="54"/>
      <c r="E480" s="11">
        <f t="shared" si="140"/>
        <v>3</v>
      </c>
      <c r="F480" s="11">
        <f t="shared" si="141"/>
        <v>0</v>
      </c>
      <c r="G480" s="13"/>
      <c r="H480" s="3"/>
      <c r="L480" s="17" t="str">
        <f>L$12</f>
        <v>начисляется 1 балл.</v>
      </c>
    </row>
    <row r="481" spans="1:12" ht="18.75">
      <c r="A481" s="22" t="s">
        <v>68</v>
      </c>
      <c r="B481" s="54"/>
      <c r="C481" s="54"/>
      <c r="D481" s="54"/>
      <c r="E481" s="11">
        <f t="shared" si="140"/>
        <v>3</v>
      </c>
      <c r="F481" s="11">
        <f t="shared" si="141"/>
        <v>0</v>
      </c>
      <c r="G481" s="13"/>
      <c r="H481" s="6"/>
      <c r="L481" s="17" t="str">
        <f>L$13</f>
        <v>X - общее число бросков в серии,</v>
      </c>
    </row>
    <row r="482" spans="1:12" ht="18.75" thickBot="1">
      <c r="A482" s="25" t="s">
        <v>75</v>
      </c>
      <c r="B482" s="55"/>
      <c r="C482" s="55"/>
      <c r="D482" s="55"/>
      <c r="E482" s="14">
        <f t="shared" si="140"/>
        <v>3</v>
      </c>
      <c r="F482" s="11">
        <f t="shared" si="141"/>
        <v>0</v>
      </c>
      <c r="G482" s="13"/>
      <c r="H482" s="3"/>
      <c r="L482" s="17" t="str">
        <f>L$14</f>
        <v>Y - число начисленных баллов.</v>
      </c>
    </row>
    <row r="483" spans="1:12" ht="19.5" thickBot="1">
      <c r="A483" s="27" t="s">
        <v>80</v>
      </c>
      <c r="B483" s="30">
        <v>0</v>
      </c>
      <c r="C483" s="30">
        <v>1</v>
      </c>
      <c r="D483" s="30">
        <v>2</v>
      </c>
      <c r="E483" s="31">
        <v>3</v>
      </c>
      <c r="H483" s="6"/>
      <c r="L483" s="17">
        <f>L$15</f>
        <v>0</v>
      </c>
    </row>
    <row r="484" spans="1:12" ht="19.5" thickTop="1" thickBot="1">
      <c r="A484" s="28">
        <v>2</v>
      </c>
      <c r="B484" s="56"/>
      <c r="C484" s="57"/>
      <c r="D484" s="57"/>
      <c r="E484" s="58"/>
      <c r="F484" s="62">
        <f>SUM(B484:E484)</f>
        <v>0</v>
      </c>
      <c r="H484" s="3"/>
      <c r="I484" s="24" t="s">
        <v>81</v>
      </c>
      <c r="J484" s="43">
        <f>IF(SUM(B471:D482)&gt;0,1,10^(-5))</f>
        <v>1.0000000000000001E-5</v>
      </c>
      <c r="L484" s="17">
        <f>L$16</f>
        <v>0</v>
      </c>
    </row>
    <row r="485" spans="1:12" ht="20.25" thickTop="1" thickBot="1">
      <c r="A485" s="29">
        <v>3</v>
      </c>
      <c r="B485" s="59"/>
      <c r="C485" s="60"/>
      <c r="D485" s="60"/>
      <c r="E485" s="61"/>
      <c r="F485" s="63">
        <f>SUM(B485:E485)</f>
        <v>0</v>
      </c>
      <c r="H485" s="6"/>
      <c r="L485" s="17">
        <f>L$17</f>
        <v>0</v>
      </c>
    </row>
    <row r="486" spans="1:12" ht="19.5" thickTop="1" thickBot="1">
      <c r="B486" s="64">
        <f>B484+B485</f>
        <v>0</v>
      </c>
      <c r="C486" s="65">
        <f t="shared" ref="C486" si="142">C484+C485</f>
        <v>0</v>
      </c>
      <c r="D486" s="65">
        <f t="shared" ref="D486" si="143">D484+D485</f>
        <v>0</v>
      </c>
      <c r="E486" s="66">
        <f t="shared" ref="E486" si="144">E484+E485</f>
        <v>0</v>
      </c>
      <c r="F486" s="45">
        <f>F484+F485</f>
        <v>0</v>
      </c>
    </row>
    <row r="487" spans="1:12" ht="20.25" thickTop="1" thickBot="1">
      <c r="A487" s="5">
        <f>'Название и список группы'!A28</f>
        <v>27</v>
      </c>
      <c r="B487" s="18">
        <f>'Название и список группы'!B28</f>
        <v>0</v>
      </c>
      <c r="C487" s="18"/>
      <c r="D487" s="18"/>
      <c r="E487" s="18"/>
      <c r="F487" s="18"/>
      <c r="G487" s="18"/>
      <c r="H487" s="18"/>
      <c r="I487" s="18"/>
      <c r="J487" s="18"/>
    </row>
    <row r="488" spans="1:12" ht="19.5" thickTop="1" thickBot="1">
      <c r="A488" s="1" t="s">
        <v>69</v>
      </c>
      <c r="B488" s="11" t="s">
        <v>70</v>
      </c>
      <c r="C488" s="11" t="s">
        <v>71</v>
      </c>
      <c r="D488" s="11" t="s">
        <v>72</v>
      </c>
      <c r="E488" s="11" t="s">
        <v>73</v>
      </c>
      <c r="F488" s="11" t="s">
        <v>74</v>
      </c>
      <c r="G488" s="13"/>
      <c r="H488" s="3"/>
      <c r="I488" s="3"/>
      <c r="J488" s="44" t="s">
        <v>0</v>
      </c>
      <c r="L488" s="4" t="str">
        <f>L$2</f>
        <v>12 серий бросков монеты</v>
      </c>
    </row>
    <row r="489" spans="1:12" ht="20.25" thickTop="1" thickBot="1">
      <c r="A489" s="22" t="s">
        <v>58</v>
      </c>
      <c r="B489" s="54"/>
      <c r="C489" s="54"/>
      <c r="D489" s="54"/>
      <c r="E489" s="11">
        <f>IF(B489=1,2,3)</f>
        <v>3</v>
      </c>
      <c r="F489" s="11">
        <f>IF(B489=1,IF(C489=1,3,1),C489+D489)</f>
        <v>0</v>
      </c>
      <c r="G489" s="13"/>
      <c r="H489" s="6"/>
      <c r="I489" s="6"/>
      <c r="J489" s="45">
        <f>IF(F504=12,1,0.000001)</f>
        <v>9.9999999999999995E-7</v>
      </c>
      <c r="L489" s="17" t="str">
        <f>L$3</f>
        <v>Если в первом броске серии</v>
      </c>
    </row>
    <row r="490" spans="1:12" ht="19.5" thickTop="1">
      <c r="A490" s="22" t="s">
        <v>59</v>
      </c>
      <c r="B490" s="54"/>
      <c r="C490" s="54"/>
      <c r="D490" s="54"/>
      <c r="E490" s="11">
        <f t="shared" ref="E490:E500" si="145">IF(B490=1,2,3)</f>
        <v>3</v>
      </c>
      <c r="F490" s="11">
        <f t="shared" ref="F490:F500" si="146">IF(B490=1,IF(C490=1,3,1),C490+D490)</f>
        <v>0</v>
      </c>
      <c r="G490" s="13"/>
      <c r="H490" s="3"/>
      <c r="I490" s="6"/>
      <c r="L490" s="17" t="str">
        <f>L$4</f>
        <v>выпал "орел", то начисляется 1 балл и</v>
      </c>
    </row>
    <row r="491" spans="1:12" ht="18.75">
      <c r="A491" s="22" t="s">
        <v>60</v>
      </c>
      <c r="B491" s="54"/>
      <c r="C491" s="54"/>
      <c r="D491" s="54"/>
      <c r="E491" s="11">
        <f t="shared" si="145"/>
        <v>3</v>
      </c>
      <c r="F491" s="11">
        <f t="shared" si="146"/>
        <v>0</v>
      </c>
      <c r="G491" s="12"/>
      <c r="H491" s="6"/>
      <c r="I491" s="6"/>
      <c r="L491" s="17" t="str">
        <f>L$5</f>
        <v xml:space="preserve"> серию завершает второй бросок.</v>
      </c>
    </row>
    <row r="492" spans="1:12" ht="18.75">
      <c r="A492" s="22" t="s">
        <v>61</v>
      </c>
      <c r="B492" s="54"/>
      <c r="C492" s="54"/>
      <c r="D492" s="54"/>
      <c r="E492" s="11">
        <f t="shared" si="145"/>
        <v>3</v>
      </c>
      <c r="F492" s="11">
        <f t="shared" si="146"/>
        <v>0</v>
      </c>
      <c r="G492" s="13"/>
      <c r="H492" s="3"/>
      <c r="I492" s="7"/>
      <c r="L492" s="17" t="str">
        <f>L$6</f>
        <v xml:space="preserve"> Если на втором броске "орел",</v>
      </c>
    </row>
    <row r="493" spans="1:12" ht="18.75">
      <c r="A493" s="22" t="s">
        <v>62</v>
      </c>
      <c r="B493" s="54"/>
      <c r="C493" s="54"/>
      <c r="D493" s="54"/>
      <c r="E493" s="11">
        <f t="shared" si="145"/>
        <v>3</v>
      </c>
      <c r="F493" s="11">
        <f t="shared" si="146"/>
        <v>0</v>
      </c>
      <c r="G493" s="16"/>
      <c r="H493" s="6"/>
      <c r="I493" s="7"/>
      <c r="L493" s="17" t="str">
        <f>L$7</f>
        <v>добавляют 2 балла, иначе 0.</v>
      </c>
    </row>
    <row r="494" spans="1:12">
      <c r="A494" s="22" t="s">
        <v>63</v>
      </c>
      <c r="B494" s="54"/>
      <c r="C494" s="54"/>
      <c r="D494" s="54"/>
      <c r="E494" s="11">
        <f t="shared" si="145"/>
        <v>3</v>
      </c>
      <c r="F494" s="11">
        <f t="shared" si="146"/>
        <v>0</v>
      </c>
      <c r="G494" s="12"/>
      <c r="H494" s="3"/>
      <c r="L494" s="17" t="str">
        <f>L$8</f>
        <v>Если в первом броске серии</v>
      </c>
    </row>
    <row r="495" spans="1:12" ht="18.75">
      <c r="A495" s="22" t="s">
        <v>64</v>
      </c>
      <c r="B495" s="54"/>
      <c r="C495" s="54"/>
      <c r="D495" s="54"/>
      <c r="E495" s="11">
        <f t="shared" si="145"/>
        <v>3</v>
      </c>
      <c r="F495" s="11">
        <f t="shared" si="146"/>
        <v>0</v>
      </c>
      <c r="G495" s="16"/>
      <c r="H495" s="6"/>
      <c r="L495" s="17" t="str">
        <f>L$9</f>
        <v>выпала "решка", то серию завершают</v>
      </c>
    </row>
    <row r="496" spans="1:12">
      <c r="A496" s="22" t="s">
        <v>65</v>
      </c>
      <c r="B496" s="54"/>
      <c r="C496" s="54"/>
      <c r="D496" s="54"/>
      <c r="E496" s="11">
        <f t="shared" si="145"/>
        <v>3</v>
      </c>
      <c r="F496" s="11">
        <f t="shared" si="146"/>
        <v>0</v>
      </c>
      <c r="G496" s="13"/>
      <c r="H496" s="3"/>
      <c r="L496" s="17" t="str">
        <f>L$10</f>
        <v xml:space="preserve"> второй и третий броски.</v>
      </c>
    </row>
    <row r="497" spans="1:12" ht="18.75">
      <c r="A497" s="22" t="s">
        <v>66</v>
      </c>
      <c r="B497" s="54"/>
      <c r="C497" s="54"/>
      <c r="D497" s="54"/>
      <c r="E497" s="11">
        <f t="shared" si="145"/>
        <v>3</v>
      </c>
      <c r="F497" s="11">
        <f t="shared" si="146"/>
        <v>0</v>
      </c>
      <c r="G497" s="12"/>
      <c r="H497" s="6"/>
      <c r="L497" s="17" t="str">
        <f>L$11</f>
        <v xml:space="preserve"> За каждого "орла" при 2 и 3-м броске</v>
      </c>
    </row>
    <row r="498" spans="1:12">
      <c r="A498" s="22" t="s">
        <v>67</v>
      </c>
      <c r="B498" s="54"/>
      <c r="C498" s="54"/>
      <c r="D498" s="54"/>
      <c r="E498" s="11">
        <f t="shared" si="145"/>
        <v>3</v>
      </c>
      <c r="F498" s="11">
        <f t="shared" si="146"/>
        <v>0</v>
      </c>
      <c r="G498" s="13"/>
      <c r="H498" s="3"/>
      <c r="L498" s="17" t="str">
        <f>L$12</f>
        <v>начисляется 1 балл.</v>
      </c>
    </row>
    <row r="499" spans="1:12" ht="18.75">
      <c r="A499" s="22" t="s">
        <v>68</v>
      </c>
      <c r="B499" s="54"/>
      <c r="C499" s="54"/>
      <c r="D499" s="54"/>
      <c r="E499" s="11">
        <f t="shared" si="145"/>
        <v>3</v>
      </c>
      <c r="F499" s="11">
        <f t="shared" si="146"/>
        <v>0</v>
      </c>
      <c r="G499" s="13"/>
      <c r="H499" s="6"/>
      <c r="L499" s="17" t="str">
        <f>L$13</f>
        <v>X - общее число бросков в серии,</v>
      </c>
    </row>
    <row r="500" spans="1:12" ht="18.75" thickBot="1">
      <c r="A500" s="25" t="s">
        <v>75</v>
      </c>
      <c r="B500" s="55"/>
      <c r="C500" s="55"/>
      <c r="D500" s="55"/>
      <c r="E500" s="14">
        <f t="shared" si="145"/>
        <v>3</v>
      </c>
      <c r="F500" s="11">
        <f t="shared" si="146"/>
        <v>0</v>
      </c>
      <c r="G500" s="13"/>
      <c r="H500" s="3"/>
      <c r="L500" s="17" t="str">
        <f>L$14</f>
        <v>Y - число начисленных баллов.</v>
      </c>
    </row>
    <row r="501" spans="1:12" ht="19.5" thickBot="1">
      <c r="A501" s="27" t="s">
        <v>80</v>
      </c>
      <c r="B501" s="30">
        <v>0</v>
      </c>
      <c r="C501" s="30">
        <v>1</v>
      </c>
      <c r="D501" s="30">
        <v>2</v>
      </c>
      <c r="E501" s="31">
        <v>3</v>
      </c>
      <c r="H501" s="6"/>
      <c r="L501" s="17">
        <f>L$15</f>
        <v>0</v>
      </c>
    </row>
    <row r="502" spans="1:12" ht="19.5" thickTop="1" thickBot="1">
      <c r="A502" s="28">
        <v>2</v>
      </c>
      <c r="B502" s="56"/>
      <c r="C502" s="57"/>
      <c r="D502" s="57"/>
      <c r="E502" s="58"/>
      <c r="F502" s="62">
        <f>SUM(B502:E502)</f>
        <v>0</v>
      </c>
      <c r="H502" s="3"/>
      <c r="I502" s="24" t="s">
        <v>81</v>
      </c>
      <c r="J502" s="43">
        <f>IF(SUM(B489:D500)&gt;0,1,10^(-5))</f>
        <v>1.0000000000000001E-5</v>
      </c>
      <c r="L502" s="17">
        <f>L$16</f>
        <v>0</v>
      </c>
    </row>
    <row r="503" spans="1:12" ht="20.25" thickTop="1" thickBot="1">
      <c r="A503" s="29">
        <v>3</v>
      </c>
      <c r="B503" s="59"/>
      <c r="C503" s="60"/>
      <c r="D503" s="60"/>
      <c r="E503" s="61"/>
      <c r="F503" s="63">
        <f>SUM(B503:E503)</f>
        <v>0</v>
      </c>
      <c r="H503" s="6"/>
      <c r="L503" s="17">
        <f>L$17</f>
        <v>0</v>
      </c>
    </row>
    <row r="504" spans="1:12" ht="19.5" thickTop="1" thickBot="1">
      <c r="B504" s="64">
        <f>B502+B503</f>
        <v>0</v>
      </c>
      <c r="C504" s="65">
        <f t="shared" ref="C504" si="147">C502+C503</f>
        <v>0</v>
      </c>
      <c r="D504" s="65">
        <f t="shared" ref="D504" si="148">D502+D503</f>
        <v>0</v>
      </c>
      <c r="E504" s="66">
        <f t="shared" ref="E504" si="149">E502+E503</f>
        <v>0</v>
      </c>
      <c r="F504" s="45">
        <f>F502+F503</f>
        <v>0</v>
      </c>
    </row>
    <row r="505" spans="1:12" ht="20.25" thickTop="1" thickBot="1">
      <c r="A505" s="5">
        <f>'Название и список группы'!A29</f>
        <v>28</v>
      </c>
      <c r="B505" s="18">
        <f>'Название и список группы'!B29</f>
        <v>0</v>
      </c>
      <c r="C505" s="18"/>
      <c r="D505" s="18"/>
      <c r="E505" s="18"/>
      <c r="F505" s="18"/>
      <c r="G505" s="18"/>
      <c r="H505" s="18"/>
      <c r="I505" s="18"/>
      <c r="J505" s="18"/>
    </row>
    <row r="506" spans="1:12" ht="19.5" thickTop="1" thickBot="1">
      <c r="A506" s="1" t="s">
        <v>69</v>
      </c>
      <c r="B506" s="11" t="s">
        <v>70</v>
      </c>
      <c r="C506" s="11" t="s">
        <v>71</v>
      </c>
      <c r="D506" s="11" t="s">
        <v>72</v>
      </c>
      <c r="E506" s="11" t="s">
        <v>73</v>
      </c>
      <c r="F506" s="11" t="s">
        <v>74</v>
      </c>
      <c r="G506" s="13"/>
      <c r="H506" s="3"/>
      <c r="I506" s="3"/>
      <c r="J506" s="44" t="s">
        <v>0</v>
      </c>
      <c r="L506" s="4" t="str">
        <f>L$2</f>
        <v>12 серий бросков монеты</v>
      </c>
    </row>
    <row r="507" spans="1:12" ht="20.25" thickTop="1" thickBot="1">
      <c r="A507" s="22" t="s">
        <v>58</v>
      </c>
      <c r="B507" s="54"/>
      <c r="C507" s="54"/>
      <c r="D507" s="54"/>
      <c r="E507" s="11">
        <f>IF(B507=1,2,3)</f>
        <v>3</v>
      </c>
      <c r="F507" s="11">
        <f>IF(B507=1,IF(C507=1,3,1),C507+D507)</f>
        <v>0</v>
      </c>
      <c r="G507" s="13"/>
      <c r="H507" s="6"/>
      <c r="I507" s="6"/>
      <c r="J507" s="45">
        <f>IF(F522=12,1,0.000001)</f>
        <v>9.9999999999999995E-7</v>
      </c>
      <c r="L507" s="17" t="str">
        <f>L$3</f>
        <v>Если в первом броске серии</v>
      </c>
    </row>
    <row r="508" spans="1:12" ht="19.5" thickTop="1">
      <c r="A508" s="22" t="s">
        <v>59</v>
      </c>
      <c r="B508" s="54"/>
      <c r="C508" s="54"/>
      <c r="D508" s="54"/>
      <c r="E508" s="11">
        <f t="shared" ref="E508:E518" si="150">IF(B508=1,2,3)</f>
        <v>3</v>
      </c>
      <c r="F508" s="11">
        <f t="shared" ref="F508:F518" si="151">IF(B508=1,IF(C508=1,3,1),C508+D508)</f>
        <v>0</v>
      </c>
      <c r="G508" s="13"/>
      <c r="H508" s="3"/>
      <c r="I508" s="6"/>
      <c r="L508" s="17" t="str">
        <f>L$4</f>
        <v>выпал "орел", то начисляется 1 балл и</v>
      </c>
    </row>
    <row r="509" spans="1:12" ht="18.75">
      <c r="A509" s="22" t="s">
        <v>60</v>
      </c>
      <c r="B509" s="54"/>
      <c r="C509" s="54"/>
      <c r="D509" s="54"/>
      <c r="E509" s="11">
        <f t="shared" si="150"/>
        <v>3</v>
      </c>
      <c r="F509" s="11">
        <f t="shared" si="151"/>
        <v>0</v>
      </c>
      <c r="G509" s="12"/>
      <c r="H509" s="6"/>
      <c r="I509" s="6"/>
      <c r="L509" s="17" t="str">
        <f>L$5</f>
        <v xml:space="preserve"> серию завершает второй бросок.</v>
      </c>
    </row>
    <row r="510" spans="1:12" ht="18.75">
      <c r="A510" s="22" t="s">
        <v>61</v>
      </c>
      <c r="B510" s="54"/>
      <c r="C510" s="54"/>
      <c r="D510" s="54"/>
      <c r="E510" s="11">
        <f t="shared" si="150"/>
        <v>3</v>
      </c>
      <c r="F510" s="11">
        <f t="shared" si="151"/>
        <v>0</v>
      </c>
      <c r="G510" s="13"/>
      <c r="H510" s="3"/>
      <c r="I510" s="7"/>
      <c r="L510" s="17" t="str">
        <f>L$6</f>
        <v xml:space="preserve"> Если на втором броске "орел",</v>
      </c>
    </row>
    <row r="511" spans="1:12" ht="18.75">
      <c r="A511" s="22" t="s">
        <v>62</v>
      </c>
      <c r="B511" s="54"/>
      <c r="C511" s="54"/>
      <c r="D511" s="54"/>
      <c r="E511" s="11">
        <f t="shared" si="150"/>
        <v>3</v>
      </c>
      <c r="F511" s="11">
        <f t="shared" si="151"/>
        <v>0</v>
      </c>
      <c r="G511" s="16"/>
      <c r="H511" s="6"/>
      <c r="I511" s="7"/>
      <c r="L511" s="17" t="str">
        <f>L$7</f>
        <v>добавляют 2 балла, иначе 0.</v>
      </c>
    </row>
    <row r="512" spans="1:12">
      <c r="A512" s="22" t="s">
        <v>63</v>
      </c>
      <c r="B512" s="54"/>
      <c r="C512" s="54"/>
      <c r="D512" s="54"/>
      <c r="E512" s="11">
        <f t="shared" si="150"/>
        <v>3</v>
      </c>
      <c r="F512" s="11">
        <f t="shared" si="151"/>
        <v>0</v>
      </c>
      <c r="G512" s="12"/>
      <c r="H512" s="3"/>
      <c r="L512" s="17" t="str">
        <f>L$8</f>
        <v>Если в первом броске серии</v>
      </c>
    </row>
    <row r="513" spans="1:12" ht="18.75">
      <c r="A513" s="22" t="s">
        <v>64</v>
      </c>
      <c r="B513" s="54"/>
      <c r="C513" s="54"/>
      <c r="D513" s="54"/>
      <c r="E513" s="11">
        <f t="shared" si="150"/>
        <v>3</v>
      </c>
      <c r="F513" s="11">
        <f t="shared" si="151"/>
        <v>0</v>
      </c>
      <c r="G513" s="16"/>
      <c r="H513" s="6"/>
      <c r="L513" s="17" t="str">
        <f>L$9</f>
        <v>выпала "решка", то серию завершают</v>
      </c>
    </row>
    <row r="514" spans="1:12">
      <c r="A514" s="22" t="s">
        <v>65</v>
      </c>
      <c r="B514" s="54"/>
      <c r="C514" s="54"/>
      <c r="D514" s="54"/>
      <c r="E514" s="11">
        <f t="shared" si="150"/>
        <v>3</v>
      </c>
      <c r="F514" s="11">
        <f t="shared" si="151"/>
        <v>0</v>
      </c>
      <c r="G514" s="13"/>
      <c r="H514" s="3"/>
      <c r="L514" s="17" t="str">
        <f>L$10</f>
        <v xml:space="preserve"> второй и третий броски.</v>
      </c>
    </row>
    <row r="515" spans="1:12" ht="18.75">
      <c r="A515" s="22" t="s">
        <v>66</v>
      </c>
      <c r="B515" s="54"/>
      <c r="C515" s="54"/>
      <c r="D515" s="54"/>
      <c r="E515" s="11">
        <f t="shared" si="150"/>
        <v>3</v>
      </c>
      <c r="F515" s="11">
        <f t="shared" si="151"/>
        <v>0</v>
      </c>
      <c r="G515" s="12"/>
      <c r="H515" s="6"/>
      <c r="L515" s="17" t="str">
        <f>L$11</f>
        <v xml:space="preserve"> За каждого "орла" при 2 и 3-м броске</v>
      </c>
    </row>
    <row r="516" spans="1:12">
      <c r="A516" s="22" t="s">
        <v>67</v>
      </c>
      <c r="B516" s="54"/>
      <c r="C516" s="54"/>
      <c r="D516" s="54"/>
      <c r="E516" s="11">
        <f t="shared" si="150"/>
        <v>3</v>
      </c>
      <c r="F516" s="11">
        <f t="shared" si="151"/>
        <v>0</v>
      </c>
      <c r="G516" s="13"/>
      <c r="H516" s="3"/>
      <c r="L516" s="17" t="str">
        <f>L$12</f>
        <v>начисляется 1 балл.</v>
      </c>
    </row>
    <row r="517" spans="1:12" ht="18.75">
      <c r="A517" s="22" t="s">
        <v>68</v>
      </c>
      <c r="B517" s="54"/>
      <c r="C517" s="54"/>
      <c r="D517" s="54"/>
      <c r="E517" s="11">
        <f t="shared" si="150"/>
        <v>3</v>
      </c>
      <c r="F517" s="11">
        <f t="shared" si="151"/>
        <v>0</v>
      </c>
      <c r="G517" s="13"/>
      <c r="H517" s="6"/>
      <c r="L517" s="17" t="str">
        <f>L$13</f>
        <v>X - общее число бросков в серии,</v>
      </c>
    </row>
    <row r="518" spans="1:12" ht="18.75" thickBot="1">
      <c r="A518" s="25" t="s">
        <v>75</v>
      </c>
      <c r="B518" s="55"/>
      <c r="C518" s="55"/>
      <c r="D518" s="55"/>
      <c r="E518" s="14">
        <f t="shared" si="150"/>
        <v>3</v>
      </c>
      <c r="F518" s="11">
        <f t="shared" si="151"/>
        <v>0</v>
      </c>
      <c r="G518" s="13"/>
      <c r="H518" s="3"/>
      <c r="L518" s="17" t="str">
        <f>L$14</f>
        <v>Y - число начисленных баллов.</v>
      </c>
    </row>
    <row r="519" spans="1:12" ht="19.5" thickBot="1">
      <c r="A519" s="27" t="s">
        <v>80</v>
      </c>
      <c r="B519" s="30">
        <v>0</v>
      </c>
      <c r="C519" s="30">
        <v>1</v>
      </c>
      <c r="D519" s="30">
        <v>2</v>
      </c>
      <c r="E519" s="31">
        <v>3</v>
      </c>
      <c r="H519" s="6"/>
      <c r="L519" s="17">
        <f>L$15</f>
        <v>0</v>
      </c>
    </row>
    <row r="520" spans="1:12" ht="19.5" thickTop="1" thickBot="1">
      <c r="A520" s="28">
        <v>2</v>
      </c>
      <c r="B520" s="56"/>
      <c r="C520" s="57"/>
      <c r="D520" s="57"/>
      <c r="E520" s="58"/>
      <c r="F520" s="62">
        <f>SUM(B520:E520)</f>
        <v>0</v>
      </c>
      <c r="H520" s="3"/>
      <c r="I520" s="24" t="s">
        <v>81</v>
      </c>
      <c r="J520" s="43">
        <f>IF(SUM(B507:D518)&gt;0,1,10^(-5))</f>
        <v>1.0000000000000001E-5</v>
      </c>
      <c r="L520" s="17">
        <f>L$16</f>
        <v>0</v>
      </c>
    </row>
    <row r="521" spans="1:12" ht="20.25" thickTop="1" thickBot="1">
      <c r="A521" s="29">
        <v>3</v>
      </c>
      <c r="B521" s="59"/>
      <c r="C521" s="60"/>
      <c r="D521" s="60"/>
      <c r="E521" s="61"/>
      <c r="F521" s="63">
        <f>SUM(B521:E521)</f>
        <v>0</v>
      </c>
      <c r="H521" s="6"/>
      <c r="L521" s="17">
        <f>L$17</f>
        <v>0</v>
      </c>
    </row>
    <row r="522" spans="1:12" ht="19.5" thickTop="1" thickBot="1">
      <c r="B522" s="64">
        <f>B520+B521</f>
        <v>0</v>
      </c>
      <c r="C522" s="65">
        <f t="shared" ref="C522" si="152">C520+C521</f>
        <v>0</v>
      </c>
      <c r="D522" s="65">
        <f t="shared" ref="D522" si="153">D520+D521</f>
        <v>0</v>
      </c>
      <c r="E522" s="66">
        <f t="shared" ref="E522" si="154">E520+E521</f>
        <v>0</v>
      </c>
      <c r="F522" s="45">
        <f>F520+F521</f>
        <v>0</v>
      </c>
    </row>
    <row r="523" spans="1:12" ht="20.25" thickTop="1" thickBot="1">
      <c r="A523" s="5">
        <f>'Название и список группы'!A30</f>
        <v>29</v>
      </c>
      <c r="B523" s="18">
        <f>'Название и список группы'!B30</f>
        <v>0</v>
      </c>
      <c r="C523" s="18"/>
      <c r="D523" s="18"/>
      <c r="E523" s="18"/>
      <c r="F523" s="18"/>
      <c r="G523" s="18"/>
      <c r="H523" s="18"/>
      <c r="I523" s="18"/>
      <c r="J523" s="18"/>
    </row>
    <row r="524" spans="1:12" ht="19.5" thickTop="1" thickBot="1">
      <c r="A524" s="1" t="s">
        <v>69</v>
      </c>
      <c r="B524" s="11" t="s">
        <v>70</v>
      </c>
      <c r="C524" s="11" t="s">
        <v>71</v>
      </c>
      <c r="D524" s="11" t="s">
        <v>72</v>
      </c>
      <c r="E524" s="11" t="s">
        <v>73</v>
      </c>
      <c r="F524" s="11" t="s">
        <v>74</v>
      </c>
      <c r="G524" s="13"/>
      <c r="H524" s="3"/>
      <c r="I524" s="3"/>
      <c r="J524" s="44" t="s">
        <v>0</v>
      </c>
      <c r="L524" s="4" t="str">
        <f>L$2</f>
        <v>12 серий бросков монеты</v>
      </c>
    </row>
    <row r="525" spans="1:12" ht="20.25" thickTop="1" thickBot="1">
      <c r="A525" s="22" t="s">
        <v>58</v>
      </c>
      <c r="B525" s="54"/>
      <c r="C525" s="54"/>
      <c r="D525" s="54"/>
      <c r="E525" s="11">
        <f>IF(B525=1,2,3)</f>
        <v>3</v>
      </c>
      <c r="F525" s="11">
        <f>IF(B525=1,IF(C525=1,3,1),C525+D525)</f>
        <v>0</v>
      </c>
      <c r="G525" s="13"/>
      <c r="H525" s="6"/>
      <c r="I525" s="6"/>
      <c r="J525" s="45">
        <f>IF(F540=12,1,0.000001)</f>
        <v>9.9999999999999995E-7</v>
      </c>
      <c r="L525" s="17" t="str">
        <f>L$3</f>
        <v>Если в первом броске серии</v>
      </c>
    </row>
    <row r="526" spans="1:12" ht="19.5" thickTop="1">
      <c r="A526" s="22" t="s">
        <v>59</v>
      </c>
      <c r="B526" s="54"/>
      <c r="C526" s="54"/>
      <c r="D526" s="54"/>
      <c r="E526" s="11">
        <f t="shared" ref="E526:E536" si="155">IF(B526=1,2,3)</f>
        <v>3</v>
      </c>
      <c r="F526" s="11">
        <f t="shared" ref="F526:F536" si="156">IF(B526=1,IF(C526=1,3,1),C526+D526)</f>
        <v>0</v>
      </c>
      <c r="G526" s="13"/>
      <c r="H526" s="3"/>
      <c r="I526" s="6"/>
      <c r="L526" s="17" t="str">
        <f>L$4</f>
        <v>выпал "орел", то начисляется 1 балл и</v>
      </c>
    </row>
    <row r="527" spans="1:12" ht="18.75">
      <c r="A527" s="22" t="s">
        <v>60</v>
      </c>
      <c r="B527" s="54"/>
      <c r="C527" s="54"/>
      <c r="D527" s="54"/>
      <c r="E527" s="11">
        <f t="shared" si="155"/>
        <v>3</v>
      </c>
      <c r="F527" s="11">
        <f t="shared" si="156"/>
        <v>0</v>
      </c>
      <c r="G527" s="12"/>
      <c r="H527" s="6"/>
      <c r="I527" s="6"/>
      <c r="L527" s="17" t="str">
        <f>L$5</f>
        <v xml:space="preserve"> серию завершает второй бросок.</v>
      </c>
    </row>
    <row r="528" spans="1:12" ht="18.75">
      <c r="A528" s="22" t="s">
        <v>61</v>
      </c>
      <c r="B528" s="54"/>
      <c r="C528" s="54"/>
      <c r="D528" s="54"/>
      <c r="E528" s="11">
        <f t="shared" si="155"/>
        <v>3</v>
      </c>
      <c r="F528" s="11">
        <f t="shared" si="156"/>
        <v>0</v>
      </c>
      <c r="G528" s="13"/>
      <c r="H528" s="3"/>
      <c r="I528" s="7"/>
      <c r="L528" s="17" t="str">
        <f>L$6</f>
        <v xml:space="preserve"> Если на втором броске "орел",</v>
      </c>
    </row>
    <row r="529" spans="1:12" ht="18.75">
      <c r="A529" s="22" t="s">
        <v>62</v>
      </c>
      <c r="B529" s="54"/>
      <c r="C529" s="54"/>
      <c r="D529" s="54"/>
      <c r="E529" s="11">
        <f t="shared" si="155"/>
        <v>3</v>
      </c>
      <c r="F529" s="11">
        <f t="shared" si="156"/>
        <v>0</v>
      </c>
      <c r="G529" s="16"/>
      <c r="H529" s="6"/>
      <c r="I529" s="7"/>
      <c r="L529" s="17" t="str">
        <f>L$7</f>
        <v>добавляют 2 балла, иначе 0.</v>
      </c>
    </row>
    <row r="530" spans="1:12">
      <c r="A530" s="22" t="s">
        <v>63</v>
      </c>
      <c r="B530" s="54"/>
      <c r="C530" s="54"/>
      <c r="D530" s="54"/>
      <c r="E530" s="11">
        <f t="shared" si="155"/>
        <v>3</v>
      </c>
      <c r="F530" s="11">
        <f t="shared" si="156"/>
        <v>0</v>
      </c>
      <c r="G530" s="12"/>
      <c r="H530" s="3"/>
      <c r="L530" s="17" t="str">
        <f>L$8</f>
        <v>Если в первом броске серии</v>
      </c>
    </row>
    <row r="531" spans="1:12" ht="18.75">
      <c r="A531" s="22" t="s">
        <v>64</v>
      </c>
      <c r="B531" s="54"/>
      <c r="C531" s="54"/>
      <c r="D531" s="54"/>
      <c r="E531" s="11">
        <f t="shared" si="155"/>
        <v>3</v>
      </c>
      <c r="F531" s="11">
        <f t="shared" si="156"/>
        <v>0</v>
      </c>
      <c r="G531" s="16"/>
      <c r="H531" s="6"/>
      <c r="L531" s="17" t="str">
        <f>L$9</f>
        <v>выпала "решка", то серию завершают</v>
      </c>
    </row>
    <row r="532" spans="1:12">
      <c r="A532" s="22" t="s">
        <v>65</v>
      </c>
      <c r="B532" s="54"/>
      <c r="C532" s="54"/>
      <c r="D532" s="54"/>
      <c r="E532" s="11">
        <f t="shared" si="155"/>
        <v>3</v>
      </c>
      <c r="F532" s="11">
        <f t="shared" si="156"/>
        <v>0</v>
      </c>
      <c r="G532" s="13"/>
      <c r="H532" s="3"/>
      <c r="L532" s="17" t="str">
        <f>L$10</f>
        <v xml:space="preserve"> второй и третий броски.</v>
      </c>
    </row>
    <row r="533" spans="1:12" ht="18.75">
      <c r="A533" s="22" t="s">
        <v>66</v>
      </c>
      <c r="B533" s="54"/>
      <c r="C533" s="54"/>
      <c r="D533" s="54"/>
      <c r="E533" s="11">
        <f t="shared" si="155"/>
        <v>3</v>
      </c>
      <c r="F533" s="11">
        <f t="shared" si="156"/>
        <v>0</v>
      </c>
      <c r="G533" s="12"/>
      <c r="H533" s="6"/>
      <c r="L533" s="17" t="str">
        <f>L$11</f>
        <v xml:space="preserve"> За каждого "орла" при 2 и 3-м броске</v>
      </c>
    </row>
    <row r="534" spans="1:12">
      <c r="A534" s="22" t="s">
        <v>67</v>
      </c>
      <c r="B534" s="54"/>
      <c r="C534" s="54"/>
      <c r="D534" s="54"/>
      <c r="E534" s="11">
        <f t="shared" si="155"/>
        <v>3</v>
      </c>
      <c r="F534" s="11">
        <f t="shared" si="156"/>
        <v>0</v>
      </c>
      <c r="G534" s="13"/>
      <c r="H534" s="3"/>
      <c r="L534" s="17" t="str">
        <f>L$12</f>
        <v>начисляется 1 балл.</v>
      </c>
    </row>
    <row r="535" spans="1:12" ht="18.75">
      <c r="A535" s="22" t="s">
        <v>68</v>
      </c>
      <c r="B535" s="54"/>
      <c r="C535" s="54"/>
      <c r="D535" s="54"/>
      <c r="E535" s="11">
        <f t="shared" si="155"/>
        <v>3</v>
      </c>
      <c r="F535" s="11">
        <f t="shared" si="156"/>
        <v>0</v>
      </c>
      <c r="G535" s="13"/>
      <c r="H535" s="6"/>
      <c r="L535" s="17" t="str">
        <f>L$13</f>
        <v>X - общее число бросков в серии,</v>
      </c>
    </row>
    <row r="536" spans="1:12" ht="18.75" thickBot="1">
      <c r="A536" s="25" t="s">
        <v>75</v>
      </c>
      <c r="B536" s="55"/>
      <c r="C536" s="55"/>
      <c r="D536" s="55"/>
      <c r="E536" s="14">
        <f t="shared" si="155"/>
        <v>3</v>
      </c>
      <c r="F536" s="11">
        <f t="shared" si="156"/>
        <v>0</v>
      </c>
      <c r="G536" s="13"/>
      <c r="H536" s="3"/>
      <c r="L536" s="17" t="str">
        <f>L$14</f>
        <v>Y - число начисленных баллов.</v>
      </c>
    </row>
    <row r="537" spans="1:12" ht="19.5" thickBot="1">
      <c r="A537" s="27" t="s">
        <v>80</v>
      </c>
      <c r="B537" s="30">
        <v>0</v>
      </c>
      <c r="C537" s="30">
        <v>1</v>
      </c>
      <c r="D537" s="30">
        <v>2</v>
      </c>
      <c r="E537" s="31">
        <v>3</v>
      </c>
      <c r="H537" s="6"/>
      <c r="L537" s="17">
        <f>L$15</f>
        <v>0</v>
      </c>
    </row>
    <row r="538" spans="1:12" ht="19.5" thickTop="1" thickBot="1">
      <c r="A538" s="28">
        <v>2</v>
      </c>
      <c r="B538" s="56"/>
      <c r="C538" s="57"/>
      <c r="D538" s="57"/>
      <c r="E538" s="58"/>
      <c r="F538" s="62">
        <f>SUM(B538:E538)</f>
        <v>0</v>
      </c>
      <c r="H538" s="3"/>
      <c r="I538" s="24" t="s">
        <v>81</v>
      </c>
      <c r="J538" s="43">
        <f>IF(SUM(B525:D536)&gt;0,1,10^(-5))</f>
        <v>1.0000000000000001E-5</v>
      </c>
      <c r="L538" s="17">
        <f>L$16</f>
        <v>0</v>
      </c>
    </row>
    <row r="539" spans="1:12" ht="20.25" thickTop="1" thickBot="1">
      <c r="A539" s="29">
        <v>3</v>
      </c>
      <c r="B539" s="59"/>
      <c r="C539" s="60"/>
      <c r="D539" s="60"/>
      <c r="E539" s="61"/>
      <c r="F539" s="63">
        <f>SUM(B539:E539)</f>
        <v>0</v>
      </c>
      <c r="H539" s="6"/>
      <c r="L539" s="17">
        <f>L$17</f>
        <v>0</v>
      </c>
    </row>
    <row r="540" spans="1:12" ht="19.5" thickTop="1" thickBot="1">
      <c r="B540" s="64">
        <f>B538+B539</f>
        <v>0</v>
      </c>
      <c r="C540" s="65">
        <f t="shared" ref="C540" si="157">C538+C539</f>
        <v>0</v>
      </c>
      <c r="D540" s="65">
        <f t="shared" ref="D540" si="158">D538+D539</f>
        <v>0</v>
      </c>
      <c r="E540" s="66">
        <f t="shared" ref="E540" si="159">E538+E539</f>
        <v>0</v>
      </c>
      <c r="F540" s="45">
        <f>F538+F539</f>
        <v>0</v>
      </c>
    </row>
    <row r="541" spans="1:12" ht="20.25" thickTop="1" thickBot="1">
      <c r="A541" s="5">
        <f>'Название и список группы'!A31</f>
        <v>30</v>
      </c>
      <c r="B541" s="18">
        <f>'Название и список группы'!B31</f>
        <v>0</v>
      </c>
      <c r="C541" s="18"/>
      <c r="D541" s="18"/>
      <c r="E541" s="18"/>
      <c r="F541" s="18"/>
      <c r="G541" s="18"/>
      <c r="H541" s="18"/>
      <c r="I541" s="18"/>
      <c r="J541" s="18"/>
    </row>
    <row r="542" spans="1:12" ht="19.5" thickTop="1" thickBot="1">
      <c r="A542" s="1" t="s">
        <v>69</v>
      </c>
      <c r="B542" s="11" t="s">
        <v>70</v>
      </c>
      <c r="C542" s="11" t="s">
        <v>71</v>
      </c>
      <c r="D542" s="11" t="s">
        <v>72</v>
      </c>
      <c r="E542" s="11" t="s">
        <v>73</v>
      </c>
      <c r="F542" s="11" t="s">
        <v>74</v>
      </c>
      <c r="G542" s="13"/>
      <c r="H542" s="3"/>
      <c r="I542" s="3"/>
      <c r="J542" s="44" t="s">
        <v>0</v>
      </c>
      <c r="L542" s="4" t="str">
        <f>L$2</f>
        <v>12 серий бросков монеты</v>
      </c>
    </row>
    <row r="543" spans="1:12" ht="20.25" thickTop="1" thickBot="1">
      <c r="A543" s="22" t="s">
        <v>58</v>
      </c>
      <c r="B543" s="54"/>
      <c r="C543" s="54"/>
      <c r="D543" s="54"/>
      <c r="E543" s="11">
        <f>IF(B543=1,2,3)</f>
        <v>3</v>
      </c>
      <c r="F543" s="11">
        <f>IF(B543=1,IF(C543=1,3,1),C543+D543)</f>
        <v>0</v>
      </c>
      <c r="G543" s="13"/>
      <c r="H543" s="6"/>
      <c r="I543" s="6"/>
      <c r="J543" s="45">
        <f>IF(F558=12,1,0.000001)</f>
        <v>9.9999999999999995E-7</v>
      </c>
      <c r="L543" s="17" t="str">
        <f>L$3</f>
        <v>Если в первом броске серии</v>
      </c>
    </row>
    <row r="544" spans="1:12" ht="19.5" thickTop="1">
      <c r="A544" s="22" t="s">
        <v>59</v>
      </c>
      <c r="B544" s="54"/>
      <c r="C544" s="54"/>
      <c r="D544" s="54"/>
      <c r="E544" s="11">
        <f t="shared" ref="E544:E554" si="160">IF(B544=1,2,3)</f>
        <v>3</v>
      </c>
      <c r="F544" s="11">
        <f t="shared" ref="F544:F554" si="161">IF(B544=1,IF(C544=1,3,1),C544+D544)</f>
        <v>0</v>
      </c>
      <c r="G544" s="13"/>
      <c r="H544" s="3"/>
      <c r="I544" s="6"/>
      <c r="L544" s="17" t="str">
        <f>L$4</f>
        <v>выпал "орел", то начисляется 1 балл и</v>
      </c>
    </row>
    <row r="545" spans="1:12" ht="18.75">
      <c r="A545" s="22" t="s">
        <v>60</v>
      </c>
      <c r="B545" s="54"/>
      <c r="C545" s="54"/>
      <c r="D545" s="54"/>
      <c r="E545" s="11">
        <f t="shared" si="160"/>
        <v>3</v>
      </c>
      <c r="F545" s="11">
        <f t="shared" si="161"/>
        <v>0</v>
      </c>
      <c r="G545" s="12"/>
      <c r="H545" s="6"/>
      <c r="I545" s="6"/>
      <c r="L545" s="17" t="str">
        <f>L$5</f>
        <v xml:space="preserve"> серию завершает второй бросок.</v>
      </c>
    </row>
    <row r="546" spans="1:12" ht="18.75">
      <c r="A546" s="22" t="s">
        <v>61</v>
      </c>
      <c r="B546" s="54"/>
      <c r="C546" s="54"/>
      <c r="D546" s="54"/>
      <c r="E546" s="11">
        <f t="shared" si="160"/>
        <v>3</v>
      </c>
      <c r="F546" s="11">
        <f t="shared" si="161"/>
        <v>0</v>
      </c>
      <c r="G546" s="13"/>
      <c r="H546" s="3"/>
      <c r="I546" s="7"/>
      <c r="L546" s="17" t="str">
        <f>L$6</f>
        <v xml:space="preserve"> Если на втором броске "орел",</v>
      </c>
    </row>
    <row r="547" spans="1:12" ht="18.75">
      <c r="A547" s="22" t="s">
        <v>62</v>
      </c>
      <c r="B547" s="54"/>
      <c r="C547" s="54"/>
      <c r="D547" s="54"/>
      <c r="E547" s="11">
        <f t="shared" si="160"/>
        <v>3</v>
      </c>
      <c r="F547" s="11">
        <f t="shared" si="161"/>
        <v>0</v>
      </c>
      <c r="G547" s="16"/>
      <c r="H547" s="6"/>
      <c r="I547" s="7"/>
      <c r="L547" s="17" t="str">
        <f>L$7</f>
        <v>добавляют 2 балла, иначе 0.</v>
      </c>
    </row>
    <row r="548" spans="1:12">
      <c r="A548" s="22" t="s">
        <v>63</v>
      </c>
      <c r="B548" s="54"/>
      <c r="C548" s="54"/>
      <c r="D548" s="54"/>
      <c r="E548" s="11">
        <f t="shared" si="160"/>
        <v>3</v>
      </c>
      <c r="F548" s="11">
        <f t="shared" si="161"/>
        <v>0</v>
      </c>
      <c r="G548" s="12"/>
      <c r="H548" s="3"/>
      <c r="L548" s="17" t="str">
        <f>L$8</f>
        <v>Если в первом броске серии</v>
      </c>
    </row>
    <row r="549" spans="1:12" ht="18.75">
      <c r="A549" s="22" t="s">
        <v>64</v>
      </c>
      <c r="B549" s="54"/>
      <c r="C549" s="54"/>
      <c r="D549" s="54"/>
      <c r="E549" s="11">
        <f t="shared" si="160"/>
        <v>3</v>
      </c>
      <c r="F549" s="11">
        <f t="shared" si="161"/>
        <v>0</v>
      </c>
      <c r="G549" s="16"/>
      <c r="H549" s="6"/>
      <c r="L549" s="17" t="str">
        <f>L$9</f>
        <v>выпала "решка", то серию завершают</v>
      </c>
    </row>
    <row r="550" spans="1:12">
      <c r="A550" s="22" t="s">
        <v>65</v>
      </c>
      <c r="B550" s="54"/>
      <c r="C550" s="54"/>
      <c r="D550" s="54"/>
      <c r="E550" s="11">
        <f t="shared" si="160"/>
        <v>3</v>
      </c>
      <c r="F550" s="11">
        <f t="shared" si="161"/>
        <v>0</v>
      </c>
      <c r="G550" s="13"/>
      <c r="H550" s="3"/>
      <c r="L550" s="17" t="str">
        <f>L$10</f>
        <v xml:space="preserve"> второй и третий броски.</v>
      </c>
    </row>
    <row r="551" spans="1:12" ht="18.75">
      <c r="A551" s="22" t="s">
        <v>66</v>
      </c>
      <c r="B551" s="54"/>
      <c r="C551" s="54"/>
      <c r="D551" s="54"/>
      <c r="E551" s="11">
        <f t="shared" si="160"/>
        <v>3</v>
      </c>
      <c r="F551" s="11">
        <f t="shared" si="161"/>
        <v>0</v>
      </c>
      <c r="G551" s="12"/>
      <c r="H551" s="6"/>
      <c r="L551" s="17" t="str">
        <f>L$11</f>
        <v xml:space="preserve"> За каждого "орла" при 2 и 3-м броске</v>
      </c>
    </row>
    <row r="552" spans="1:12">
      <c r="A552" s="22" t="s">
        <v>67</v>
      </c>
      <c r="B552" s="54"/>
      <c r="C552" s="54"/>
      <c r="D552" s="54"/>
      <c r="E552" s="11">
        <f t="shared" si="160"/>
        <v>3</v>
      </c>
      <c r="F552" s="11">
        <f t="shared" si="161"/>
        <v>0</v>
      </c>
      <c r="G552" s="13"/>
      <c r="H552" s="3"/>
      <c r="L552" s="17" t="str">
        <f>L$12</f>
        <v>начисляется 1 балл.</v>
      </c>
    </row>
    <row r="553" spans="1:12" ht="18.75">
      <c r="A553" s="22" t="s">
        <v>68</v>
      </c>
      <c r="B553" s="54"/>
      <c r="C553" s="54"/>
      <c r="D553" s="54"/>
      <c r="E553" s="11">
        <f t="shared" si="160"/>
        <v>3</v>
      </c>
      <c r="F553" s="11">
        <f t="shared" si="161"/>
        <v>0</v>
      </c>
      <c r="G553" s="13"/>
      <c r="H553" s="6"/>
      <c r="L553" s="17" t="str">
        <f>L$13</f>
        <v>X - общее число бросков в серии,</v>
      </c>
    </row>
    <row r="554" spans="1:12" ht="18.75" thickBot="1">
      <c r="A554" s="25" t="s">
        <v>75</v>
      </c>
      <c r="B554" s="55"/>
      <c r="C554" s="55"/>
      <c r="D554" s="55"/>
      <c r="E554" s="14">
        <f t="shared" si="160"/>
        <v>3</v>
      </c>
      <c r="F554" s="11">
        <f t="shared" si="161"/>
        <v>0</v>
      </c>
      <c r="G554" s="13"/>
      <c r="H554" s="3"/>
      <c r="L554" s="17" t="str">
        <f>L$14</f>
        <v>Y - число начисленных баллов.</v>
      </c>
    </row>
    <row r="555" spans="1:12" ht="19.5" thickBot="1">
      <c r="A555" s="27" t="s">
        <v>80</v>
      </c>
      <c r="B555" s="30">
        <v>0</v>
      </c>
      <c r="C555" s="30">
        <v>1</v>
      </c>
      <c r="D555" s="30">
        <v>2</v>
      </c>
      <c r="E555" s="31">
        <v>3</v>
      </c>
      <c r="H555" s="6"/>
      <c r="L555" s="17">
        <f>L$15</f>
        <v>0</v>
      </c>
    </row>
    <row r="556" spans="1:12" ht="19.5" thickTop="1" thickBot="1">
      <c r="A556" s="28">
        <v>2</v>
      </c>
      <c r="B556" s="56"/>
      <c r="C556" s="57"/>
      <c r="D556" s="57"/>
      <c r="E556" s="58"/>
      <c r="F556" s="62">
        <f>SUM(B556:E556)</f>
        <v>0</v>
      </c>
      <c r="H556" s="3"/>
      <c r="I556" s="24" t="s">
        <v>81</v>
      </c>
      <c r="J556" s="43">
        <f>IF(SUM(B543:D554)&gt;0,1,10^(-5))</f>
        <v>1.0000000000000001E-5</v>
      </c>
      <c r="L556" s="17">
        <f>L$16</f>
        <v>0</v>
      </c>
    </row>
    <row r="557" spans="1:12" ht="20.25" thickTop="1" thickBot="1">
      <c r="A557" s="29">
        <v>3</v>
      </c>
      <c r="B557" s="59"/>
      <c r="C557" s="60"/>
      <c r="D557" s="60"/>
      <c r="E557" s="61"/>
      <c r="F557" s="63">
        <f>SUM(B557:E557)</f>
        <v>0</v>
      </c>
      <c r="H557" s="6"/>
      <c r="L557" s="17">
        <f>L$17</f>
        <v>0</v>
      </c>
    </row>
    <row r="558" spans="1:12" ht="19.5" thickTop="1" thickBot="1">
      <c r="B558" s="64">
        <f>B556+B557</f>
        <v>0</v>
      </c>
      <c r="C558" s="65">
        <f t="shared" ref="C558" si="162">C556+C557</f>
        <v>0</v>
      </c>
      <c r="D558" s="65">
        <f t="shared" ref="D558" si="163">D556+D557</f>
        <v>0</v>
      </c>
      <c r="E558" s="66">
        <f t="shared" ref="E558" si="164">E556+E557</f>
        <v>0</v>
      </c>
      <c r="F558" s="45">
        <f>F556+F557</f>
        <v>0</v>
      </c>
    </row>
    <row r="559" spans="1:12" ht="20.25" thickTop="1" thickBot="1">
      <c r="A559" s="5">
        <f>'Название и список группы'!A32</f>
        <v>31</v>
      </c>
      <c r="B559" s="18">
        <f>'Название и список группы'!B32</f>
        <v>0</v>
      </c>
      <c r="C559" s="18"/>
      <c r="D559" s="18"/>
      <c r="E559" s="18"/>
      <c r="F559" s="18"/>
      <c r="G559" s="18"/>
      <c r="H559" s="18"/>
      <c r="I559" s="18"/>
      <c r="J559" s="18"/>
    </row>
    <row r="560" spans="1:12" ht="19.5" thickTop="1" thickBot="1">
      <c r="A560" s="1" t="s">
        <v>69</v>
      </c>
      <c r="B560" s="11" t="s">
        <v>70</v>
      </c>
      <c r="C560" s="11" t="s">
        <v>71</v>
      </c>
      <c r="D560" s="11" t="s">
        <v>72</v>
      </c>
      <c r="E560" s="11" t="s">
        <v>73</v>
      </c>
      <c r="F560" s="11" t="s">
        <v>74</v>
      </c>
      <c r="G560" s="13"/>
      <c r="H560" s="3"/>
      <c r="I560" s="3"/>
      <c r="J560" s="44" t="s">
        <v>0</v>
      </c>
      <c r="L560" s="4" t="str">
        <f>L$2</f>
        <v>12 серий бросков монеты</v>
      </c>
    </row>
    <row r="561" spans="1:12" ht="20.25" thickTop="1" thickBot="1">
      <c r="A561" s="22" t="s">
        <v>58</v>
      </c>
      <c r="B561" s="54"/>
      <c r="C561" s="54"/>
      <c r="D561" s="54"/>
      <c r="E561" s="11">
        <f>IF(B561=1,2,3)</f>
        <v>3</v>
      </c>
      <c r="F561" s="11">
        <f>IF(B561=1,IF(C561=1,3,1),C561+D561)</f>
        <v>0</v>
      </c>
      <c r="G561" s="13"/>
      <c r="H561" s="6"/>
      <c r="I561" s="6"/>
      <c r="J561" s="45">
        <f>IF(F576=12,1,0.000001)</f>
        <v>9.9999999999999995E-7</v>
      </c>
      <c r="L561" s="17" t="str">
        <f>L$3</f>
        <v>Если в первом броске серии</v>
      </c>
    </row>
    <row r="562" spans="1:12" ht="19.5" thickTop="1">
      <c r="A562" s="22" t="s">
        <v>59</v>
      </c>
      <c r="B562" s="54"/>
      <c r="C562" s="54"/>
      <c r="D562" s="54"/>
      <c r="E562" s="11">
        <f t="shared" ref="E562:E572" si="165">IF(B562=1,2,3)</f>
        <v>3</v>
      </c>
      <c r="F562" s="11">
        <f t="shared" ref="F562:F572" si="166">IF(B562=1,IF(C562=1,3,1),C562+D562)</f>
        <v>0</v>
      </c>
      <c r="G562" s="13"/>
      <c r="H562" s="3"/>
      <c r="I562" s="6"/>
      <c r="L562" s="17" t="str">
        <f>L$4</f>
        <v>выпал "орел", то начисляется 1 балл и</v>
      </c>
    </row>
    <row r="563" spans="1:12" ht="18.75">
      <c r="A563" s="22" t="s">
        <v>60</v>
      </c>
      <c r="B563" s="54"/>
      <c r="C563" s="54"/>
      <c r="D563" s="54"/>
      <c r="E563" s="11">
        <f t="shared" si="165"/>
        <v>3</v>
      </c>
      <c r="F563" s="11">
        <f t="shared" si="166"/>
        <v>0</v>
      </c>
      <c r="G563" s="12"/>
      <c r="H563" s="6"/>
      <c r="I563" s="6"/>
      <c r="L563" s="17" t="str">
        <f>L$5</f>
        <v xml:space="preserve"> серию завершает второй бросок.</v>
      </c>
    </row>
    <row r="564" spans="1:12" ht="18.75">
      <c r="A564" s="22" t="s">
        <v>61</v>
      </c>
      <c r="B564" s="54"/>
      <c r="C564" s="54"/>
      <c r="D564" s="54"/>
      <c r="E564" s="11">
        <f t="shared" si="165"/>
        <v>3</v>
      </c>
      <c r="F564" s="11">
        <f t="shared" si="166"/>
        <v>0</v>
      </c>
      <c r="G564" s="13"/>
      <c r="H564" s="3"/>
      <c r="I564" s="7"/>
      <c r="L564" s="17" t="str">
        <f>L$6</f>
        <v xml:space="preserve"> Если на втором броске "орел",</v>
      </c>
    </row>
    <row r="565" spans="1:12" ht="18.75">
      <c r="A565" s="22" t="s">
        <v>62</v>
      </c>
      <c r="B565" s="54"/>
      <c r="C565" s="54"/>
      <c r="D565" s="54"/>
      <c r="E565" s="11">
        <f t="shared" si="165"/>
        <v>3</v>
      </c>
      <c r="F565" s="11">
        <f t="shared" si="166"/>
        <v>0</v>
      </c>
      <c r="G565" s="16"/>
      <c r="H565" s="6"/>
      <c r="I565" s="7"/>
      <c r="L565" s="17" t="str">
        <f>L$7</f>
        <v>добавляют 2 балла, иначе 0.</v>
      </c>
    </row>
    <row r="566" spans="1:12">
      <c r="A566" s="22" t="s">
        <v>63</v>
      </c>
      <c r="B566" s="54"/>
      <c r="C566" s="54"/>
      <c r="D566" s="54"/>
      <c r="E566" s="11">
        <f t="shared" si="165"/>
        <v>3</v>
      </c>
      <c r="F566" s="11">
        <f t="shared" si="166"/>
        <v>0</v>
      </c>
      <c r="G566" s="12"/>
      <c r="H566" s="3"/>
      <c r="L566" s="17" t="str">
        <f>L$8</f>
        <v>Если в первом броске серии</v>
      </c>
    </row>
    <row r="567" spans="1:12" ht="18.75">
      <c r="A567" s="22" t="s">
        <v>64</v>
      </c>
      <c r="B567" s="54"/>
      <c r="C567" s="54"/>
      <c r="D567" s="54"/>
      <c r="E567" s="11">
        <f t="shared" si="165"/>
        <v>3</v>
      </c>
      <c r="F567" s="11">
        <f t="shared" si="166"/>
        <v>0</v>
      </c>
      <c r="G567" s="16"/>
      <c r="H567" s="6"/>
      <c r="L567" s="17" t="str">
        <f>L$9</f>
        <v>выпала "решка", то серию завершают</v>
      </c>
    </row>
    <row r="568" spans="1:12">
      <c r="A568" s="22" t="s">
        <v>65</v>
      </c>
      <c r="B568" s="54"/>
      <c r="C568" s="54"/>
      <c r="D568" s="54"/>
      <c r="E568" s="11">
        <f t="shared" si="165"/>
        <v>3</v>
      </c>
      <c r="F568" s="11">
        <f t="shared" si="166"/>
        <v>0</v>
      </c>
      <c r="G568" s="13"/>
      <c r="H568" s="3"/>
      <c r="L568" s="17" t="str">
        <f>L$10</f>
        <v xml:space="preserve"> второй и третий броски.</v>
      </c>
    </row>
    <row r="569" spans="1:12" ht="18.75">
      <c r="A569" s="22" t="s">
        <v>66</v>
      </c>
      <c r="B569" s="54"/>
      <c r="C569" s="54"/>
      <c r="D569" s="54"/>
      <c r="E569" s="11">
        <f t="shared" si="165"/>
        <v>3</v>
      </c>
      <c r="F569" s="11">
        <f t="shared" si="166"/>
        <v>0</v>
      </c>
      <c r="G569" s="12"/>
      <c r="H569" s="6"/>
      <c r="L569" s="17" t="str">
        <f>L$11</f>
        <v xml:space="preserve"> За каждого "орла" при 2 и 3-м броске</v>
      </c>
    </row>
    <row r="570" spans="1:12">
      <c r="A570" s="22" t="s">
        <v>67</v>
      </c>
      <c r="B570" s="54"/>
      <c r="C570" s="54"/>
      <c r="D570" s="54"/>
      <c r="E570" s="11">
        <f t="shared" si="165"/>
        <v>3</v>
      </c>
      <c r="F570" s="11">
        <f t="shared" si="166"/>
        <v>0</v>
      </c>
      <c r="G570" s="13"/>
      <c r="H570" s="3"/>
      <c r="L570" s="17" t="str">
        <f>L$12</f>
        <v>начисляется 1 балл.</v>
      </c>
    </row>
    <row r="571" spans="1:12" ht="18.75">
      <c r="A571" s="22" t="s">
        <v>68</v>
      </c>
      <c r="B571" s="54"/>
      <c r="C571" s="54"/>
      <c r="D571" s="54"/>
      <c r="E571" s="11">
        <f t="shared" si="165"/>
        <v>3</v>
      </c>
      <c r="F571" s="11">
        <f t="shared" si="166"/>
        <v>0</v>
      </c>
      <c r="G571" s="13"/>
      <c r="H571" s="6"/>
      <c r="L571" s="17" t="str">
        <f>L$13</f>
        <v>X - общее число бросков в серии,</v>
      </c>
    </row>
    <row r="572" spans="1:12" ht="18.75" thickBot="1">
      <c r="A572" s="25" t="s">
        <v>75</v>
      </c>
      <c r="B572" s="55"/>
      <c r="C572" s="55"/>
      <c r="D572" s="55"/>
      <c r="E572" s="14">
        <f t="shared" si="165"/>
        <v>3</v>
      </c>
      <c r="F572" s="11">
        <f t="shared" si="166"/>
        <v>0</v>
      </c>
      <c r="G572" s="13"/>
      <c r="H572" s="3"/>
      <c r="L572" s="17" t="str">
        <f>L$14</f>
        <v>Y - число начисленных баллов.</v>
      </c>
    </row>
    <row r="573" spans="1:12" ht="19.5" thickBot="1">
      <c r="A573" s="27" t="s">
        <v>80</v>
      </c>
      <c r="B573" s="30">
        <v>0</v>
      </c>
      <c r="C573" s="30">
        <v>1</v>
      </c>
      <c r="D573" s="30">
        <v>2</v>
      </c>
      <c r="E573" s="31">
        <v>3</v>
      </c>
      <c r="H573" s="6"/>
      <c r="L573" s="17">
        <f>L$15</f>
        <v>0</v>
      </c>
    </row>
    <row r="574" spans="1:12" ht="19.5" thickTop="1" thickBot="1">
      <c r="A574" s="28">
        <v>2</v>
      </c>
      <c r="B574" s="56"/>
      <c r="C574" s="57"/>
      <c r="D574" s="57"/>
      <c r="E574" s="58"/>
      <c r="F574" s="62">
        <f>SUM(B574:E574)</f>
        <v>0</v>
      </c>
      <c r="H574" s="3"/>
      <c r="I574" s="24" t="s">
        <v>81</v>
      </c>
      <c r="J574" s="43">
        <f>IF(SUM(B561:D572)&gt;0,1,10^(-5))</f>
        <v>1.0000000000000001E-5</v>
      </c>
      <c r="L574" s="17">
        <f>L$16</f>
        <v>0</v>
      </c>
    </row>
    <row r="575" spans="1:12" ht="20.25" thickTop="1" thickBot="1">
      <c r="A575" s="29">
        <v>3</v>
      </c>
      <c r="B575" s="59"/>
      <c r="C575" s="60"/>
      <c r="D575" s="60"/>
      <c r="E575" s="61"/>
      <c r="F575" s="63">
        <f>SUM(B575:E575)</f>
        <v>0</v>
      </c>
      <c r="H575" s="6"/>
      <c r="L575" s="17">
        <f>L$17</f>
        <v>0</v>
      </c>
    </row>
    <row r="576" spans="1:12" ht="19.5" thickTop="1" thickBot="1">
      <c r="B576" s="64">
        <f>B574+B575</f>
        <v>0</v>
      </c>
      <c r="C576" s="65">
        <f t="shared" ref="C576" si="167">C574+C575</f>
        <v>0</v>
      </c>
      <c r="D576" s="65">
        <f t="shared" ref="D576" si="168">D574+D575</f>
        <v>0</v>
      </c>
      <c r="E576" s="66">
        <f t="shared" ref="E576" si="169">E574+E575</f>
        <v>0</v>
      </c>
      <c r="F576" s="45">
        <f>F574+F575</f>
        <v>0</v>
      </c>
    </row>
    <row r="577" spans="1:12" ht="20.25" thickTop="1" thickBot="1">
      <c r="A577" s="5">
        <f>'Название и список группы'!A33</f>
        <v>32</v>
      </c>
      <c r="B577" s="18">
        <f>'Название и список группы'!B33</f>
        <v>0</v>
      </c>
      <c r="C577" s="18"/>
      <c r="D577" s="18"/>
      <c r="E577" s="18"/>
      <c r="F577" s="18"/>
      <c r="G577" s="18"/>
      <c r="H577" s="18"/>
      <c r="I577" s="18"/>
      <c r="J577" s="18"/>
    </row>
    <row r="578" spans="1:12" ht="19.5" thickTop="1" thickBot="1">
      <c r="A578" s="1" t="s">
        <v>69</v>
      </c>
      <c r="B578" s="11" t="s">
        <v>70</v>
      </c>
      <c r="C578" s="11" t="s">
        <v>71</v>
      </c>
      <c r="D578" s="11" t="s">
        <v>72</v>
      </c>
      <c r="E578" s="11" t="s">
        <v>73</v>
      </c>
      <c r="F578" s="11" t="s">
        <v>74</v>
      </c>
      <c r="G578" s="13"/>
      <c r="H578" s="3"/>
      <c r="I578" s="3"/>
      <c r="J578" s="44" t="s">
        <v>0</v>
      </c>
      <c r="L578" s="4" t="str">
        <f>L$2</f>
        <v>12 серий бросков монеты</v>
      </c>
    </row>
    <row r="579" spans="1:12" ht="20.25" thickTop="1" thickBot="1">
      <c r="A579" s="22" t="s">
        <v>58</v>
      </c>
      <c r="B579" s="54"/>
      <c r="C579" s="54"/>
      <c r="D579" s="54"/>
      <c r="E579" s="11">
        <f>IF(B579=1,2,3)</f>
        <v>3</v>
      </c>
      <c r="F579" s="11">
        <f>IF(B579=1,IF(C579=1,3,1),C579+D579)</f>
        <v>0</v>
      </c>
      <c r="G579" s="13"/>
      <c r="H579" s="6"/>
      <c r="I579" s="6"/>
      <c r="J579" s="45">
        <f>IF(F594=12,1,0.000001)</f>
        <v>9.9999999999999995E-7</v>
      </c>
      <c r="L579" s="17" t="str">
        <f>L$3</f>
        <v>Если в первом броске серии</v>
      </c>
    </row>
    <row r="580" spans="1:12" ht="19.5" thickTop="1">
      <c r="A580" s="22" t="s">
        <v>59</v>
      </c>
      <c r="B580" s="54"/>
      <c r="C580" s="54"/>
      <c r="D580" s="54"/>
      <c r="E580" s="11">
        <f t="shared" ref="E580:E590" si="170">IF(B580=1,2,3)</f>
        <v>3</v>
      </c>
      <c r="F580" s="11">
        <f t="shared" ref="F580:F590" si="171">IF(B580=1,IF(C580=1,3,1),C580+D580)</f>
        <v>0</v>
      </c>
      <c r="G580" s="13"/>
      <c r="H580" s="3"/>
      <c r="I580" s="6"/>
      <c r="L580" s="17" t="str">
        <f>L$4</f>
        <v>выпал "орел", то начисляется 1 балл и</v>
      </c>
    </row>
    <row r="581" spans="1:12" ht="18.75">
      <c r="A581" s="22" t="s">
        <v>60</v>
      </c>
      <c r="B581" s="54"/>
      <c r="C581" s="54"/>
      <c r="D581" s="54"/>
      <c r="E581" s="11">
        <f t="shared" si="170"/>
        <v>3</v>
      </c>
      <c r="F581" s="11">
        <f t="shared" si="171"/>
        <v>0</v>
      </c>
      <c r="G581" s="12"/>
      <c r="H581" s="6"/>
      <c r="I581" s="6"/>
      <c r="L581" s="17" t="str">
        <f>L$5</f>
        <v xml:space="preserve"> серию завершает второй бросок.</v>
      </c>
    </row>
    <row r="582" spans="1:12" ht="18.75">
      <c r="A582" s="22" t="s">
        <v>61</v>
      </c>
      <c r="B582" s="54"/>
      <c r="C582" s="54"/>
      <c r="D582" s="54"/>
      <c r="E582" s="11">
        <f t="shared" si="170"/>
        <v>3</v>
      </c>
      <c r="F582" s="11">
        <f t="shared" si="171"/>
        <v>0</v>
      </c>
      <c r="G582" s="13"/>
      <c r="H582" s="3"/>
      <c r="I582" s="7"/>
      <c r="L582" s="17" t="str">
        <f>L$6</f>
        <v xml:space="preserve"> Если на втором броске "орел",</v>
      </c>
    </row>
    <row r="583" spans="1:12" ht="18.75">
      <c r="A583" s="22" t="s">
        <v>62</v>
      </c>
      <c r="B583" s="54"/>
      <c r="C583" s="54"/>
      <c r="D583" s="54"/>
      <c r="E583" s="11">
        <f t="shared" si="170"/>
        <v>3</v>
      </c>
      <c r="F583" s="11">
        <f t="shared" si="171"/>
        <v>0</v>
      </c>
      <c r="G583" s="16"/>
      <c r="H583" s="6"/>
      <c r="I583" s="7"/>
      <c r="L583" s="17" t="str">
        <f>L$7</f>
        <v>добавляют 2 балла, иначе 0.</v>
      </c>
    </row>
    <row r="584" spans="1:12">
      <c r="A584" s="22" t="s">
        <v>63</v>
      </c>
      <c r="B584" s="54"/>
      <c r="C584" s="54"/>
      <c r="D584" s="54"/>
      <c r="E584" s="11">
        <f t="shared" si="170"/>
        <v>3</v>
      </c>
      <c r="F584" s="11">
        <f t="shared" si="171"/>
        <v>0</v>
      </c>
      <c r="G584" s="12"/>
      <c r="H584" s="3"/>
      <c r="L584" s="17" t="str">
        <f>L$8</f>
        <v>Если в первом броске серии</v>
      </c>
    </row>
    <row r="585" spans="1:12" ht="18.75">
      <c r="A585" s="22" t="s">
        <v>64</v>
      </c>
      <c r="B585" s="54"/>
      <c r="C585" s="54"/>
      <c r="D585" s="54"/>
      <c r="E585" s="11">
        <f t="shared" si="170"/>
        <v>3</v>
      </c>
      <c r="F585" s="11">
        <f t="shared" si="171"/>
        <v>0</v>
      </c>
      <c r="G585" s="16"/>
      <c r="H585" s="6"/>
      <c r="L585" s="17" t="str">
        <f>L$9</f>
        <v>выпала "решка", то серию завершают</v>
      </c>
    </row>
    <row r="586" spans="1:12">
      <c r="A586" s="22" t="s">
        <v>65</v>
      </c>
      <c r="B586" s="54"/>
      <c r="C586" s="54"/>
      <c r="D586" s="54"/>
      <c r="E586" s="11">
        <f t="shared" si="170"/>
        <v>3</v>
      </c>
      <c r="F586" s="11">
        <f t="shared" si="171"/>
        <v>0</v>
      </c>
      <c r="G586" s="13"/>
      <c r="H586" s="3"/>
      <c r="L586" s="17" t="str">
        <f>L$10</f>
        <v xml:space="preserve"> второй и третий броски.</v>
      </c>
    </row>
    <row r="587" spans="1:12" ht="18.75">
      <c r="A587" s="22" t="s">
        <v>66</v>
      </c>
      <c r="B587" s="54"/>
      <c r="C587" s="54"/>
      <c r="D587" s="54"/>
      <c r="E587" s="11">
        <f t="shared" si="170"/>
        <v>3</v>
      </c>
      <c r="F587" s="11">
        <f t="shared" si="171"/>
        <v>0</v>
      </c>
      <c r="G587" s="12"/>
      <c r="H587" s="6"/>
      <c r="L587" s="17" t="str">
        <f>L$11</f>
        <v xml:space="preserve"> За каждого "орла" при 2 и 3-м броске</v>
      </c>
    </row>
    <row r="588" spans="1:12">
      <c r="A588" s="22" t="s">
        <v>67</v>
      </c>
      <c r="B588" s="54"/>
      <c r="C588" s="54"/>
      <c r="D588" s="54"/>
      <c r="E588" s="11">
        <f t="shared" si="170"/>
        <v>3</v>
      </c>
      <c r="F588" s="11">
        <f t="shared" si="171"/>
        <v>0</v>
      </c>
      <c r="G588" s="13"/>
      <c r="H588" s="3"/>
      <c r="L588" s="17" t="str">
        <f>L$12</f>
        <v>начисляется 1 балл.</v>
      </c>
    </row>
    <row r="589" spans="1:12" ht="18.75">
      <c r="A589" s="22" t="s">
        <v>68</v>
      </c>
      <c r="B589" s="54"/>
      <c r="C589" s="54"/>
      <c r="D589" s="54"/>
      <c r="E589" s="11">
        <f t="shared" si="170"/>
        <v>3</v>
      </c>
      <c r="F589" s="11">
        <f t="shared" si="171"/>
        <v>0</v>
      </c>
      <c r="G589" s="13"/>
      <c r="H589" s="6"/>
      <c r="L589" s="17" t="str">
        <f>L$13</f>
        <v>X - общее число бросков в серии,</v>
      </c>
    </row>
    <row r="590" spans="1:12" ht="18.75" thickBot="1">
      <c r="A590" s="25" t="s">
        <v>75</v>
      </c>
      <c r="B590" s="55"/>
      <c r="C590" s="55"/>
      <c r="D590" s="55"/>
      <c r="E590" s="14">
        <f t="shared" si="170"/>
        <v>3</v>
      </c>
      <c r="F590" s="11">
        <f t="shared" si="171"/>
        <v>0</v>
      </c>
      <c r="G590" s="13"/>
      <c r="H590" s="3"/>
      <c r="L590" s="17" t="str">
        <f>L$14</f>
        <v>Y - число начисленных баллов.</v>
      </c>
    </row>
    <row r="591" spans="1:12" ht="19.5" thickBot="1">
      <c r="A591" s="27" t="s">
        <v>80</v>
      </c>
      <c r="B591" s="30">
        <v>0</v>
      </c>
      <c r="C591" s="30">
        <v>1</v>
      </c>
      <c r="D591" s="30">
        <v>2</v>
      </c>
      <c r="E591" s="31">
        <v>3</v>
      </c>
      <c r="H591" s="6"/>
      <c r="L591" s="17">
        <f>L$15</f>
        <v>0</v>
      </c>
    </row>
    <row r="592" spans="1:12" ht="19.5" thickTop="1" thickBot="1">
      <c r="A592" s="28">
        <v>2</v>
      </c>
      <c r="B592" s="56"/>
      <c r="C592" s="57"/>
      <c r="D592" s="57"/>
      <c r="E592" s="58"/>
      <c r="F592" s="62">
        <f>SUM(B592:E592)</f>
        <v>0</v>
      </c>
      <c r="H592" s="3"/>
      <c r="I592" s="24" t="s">
        <v>81</v>
      </c>
      <c r="J592" s="43">
        <f>IF(SUM(B579:D590)&gt;0,1,10^(-5))</f>
        <v>1.0000000000000001E-5</v>
      </c>
      <c r="L592" s="17">
        <f>L$16</f>
        <v>0</v>
      </c>
    </row>
    <row r="593" spans="1:12" ht="20.25" thickTop="1" thickBot="1">
      <c r="A593" s="29">
        <v>3</v>
      </c>
      <c r="B593" s="59"/>
      <c r="C593" s="60"/>
      <c r="D593" s="60"/>
      <c r="E593" s="61"/>
      <c r="F593" s="63">
        <f>SUM(B593:E593)</f>
        <v>0</v>
      </c>
      <c r="H593" s="6"/>
      <c r="L593" s="17">
        <f>L$17</f>
        <v>0</v>
      </c>
    </row>
    <row r="594" spans="1:12" ht="19.5" thickTop="1" thickBot="1">
      <c r="B594" s="64">
        <f>B592+B593</f>
        <v>0</v>
      </c>
      <c r="C594" s="65">
        <f t="shared" ref="C594" si="172">C592+C593</f>
        <v>0</v>
      </c>
      <c r="D594" s="65">
        <f t="shared" ref="D594" si="173">D592+D593</f>
        <v>0</v>
      </c>
      <c r="E594" s="66">
        <f t="shared" ref="E594" si="174">E592+E593</f>
        <v>0</v>
      </c>
      <c r="F594" s="45">
        <f>F592+F593</f>
        <v>0</v>
      </c>
    </row>
    <row r="595" spans="1:12" ht="20.25" thickTop="1" thickBot="1">
      <c r="A595" s="5">
        <f>'Название и список группы'!A34</f>
        <v>33</v>
      </c>
      <c r="B595" s="18">
        <f>'Название и список группы'!B34</f>
        <v>0</v>
      </c>
      <c r="C595" s="18"/>
      <c r="D595" s="18"/>
      <c r="E595" s="18"/>
      <c r="F595" s="18"/>
      <c r="G595" s="18"/>
      <c r="H595" s="18"/>
      <c r="I595" s="18"/>
      <c r="J595" s="18"/>
    </row>
    <row r="596" spans="1:12" ht="19.5" thickTop="1" thickBot="1">
      <c r="A596" s="1" t="s">
        <v>69</v>
      </c>
      <c r="B596" s="11" t="s">
        <v>70</v>
      </c>
      <c r="C596" s="11" t="s">
        <v>71</v>
      </c>
      <c r="D596" s="11" t="s">
        <v>72</v>
      </c>
      <c r="E596" s="11" t="s">
        <v>73</v>
      </c>
      <c r="F596" s="11" t="s">
        <v>74</v>
      </c>
      <c r="G596" s="13"/>
      <c r="H596" s="3"/>
      <c r="I596" s="3"/>
      <c r="J596" s="44" t="s">
        <v>0</v>
      </c>
      <c r="L596" s="4" t="str">
        <f>L$2</f>
        <v>12 серий бросков монеты</v>
      </c>
    </row>
    <row r="597" spans="1:12" ht="20.25" thickTop="1" thickBot="1">
      <c r="A597" s="22" t="s">
        <v>58</v>
      </c>
      <c r="B597" s="54"/>
      <c r="C597" s="54"/>
      <c r="D597" s="54"/>
      <c r="E597" s="11">
        <f>IF(B597=1,2,3)</f>
        <v>3</v>
      </c>
      <c r="F597" s="11">
        <f>IF(B597=1,IF(C597=1,3,1),C597+D597)</f>
        <v>0</v>
      </c>
      <c r="G597" s="13"/>
      <c r="H597" s="6"/>
      <c r="I597" s="6"/>
      <c r="J597" s="45">
        <f>IF(F612=12,1,0.000001)</f>
        <v>9.9999999999999995E-7</v>
      </c>
      <c r="L597" s="17" t="str">
        <f>L$3</f>
        <v>Если в первом броске серии</v>
      </c>
    </row>
    <row r="598" spans="1:12" ht="19.5" thickTop="1">
      <c r="A598" s="22" t="s">
        <v>59</v>
      </c>
      <c r="B598" s="54"/>
      <c r="C598" s="54"/>
      <c r="D598" s="54"/>
      <c r="E598" s="11">
        <f t="shared" ref="E598:E608" si="175">IF(B598=1,2,3)</f>
        <v>3</v>
      </c>
      <c r="F598" s="11">
        <f t="shared" ref="F598:F608" si="176">IF(B598=1,IF(C598=1,3,1),C598+D598)</f>
        <v>0</v>
      </c>
      <c r="G598" s="13"/>
      <c r="H598" s="3"/>
      <c r="I598" s="6"/>
      <c r="L598" s="17" t="str">
        <f>L$4</f>
        <v>выпал "орел", то начисляется 1 балл и</v>
      </c>
    </row>
    <row r="599" spans="1:12" ht="18.75">
      <c r="A599" s="22" t="s">
        <v>60</v>
      </c>
      <c r="B599" s="54"/>
      <c r="C599" s="54"/>
      <c r="D599" s="54"/>
      <c r="E599" s="11">
        <f t="shared" si="175"/>
        <v>3</v>
      </c>
      <c r="F599" s="11">
        <f t="shared" si="176"/>
        <v>0</v>
      </c>
      <c r="G599" s="12"/>
      <c r="H599" s="6"/>
      <c r="I599" s="6"/>
      <c r="L599" s="17" t="str">
        <f>L$5</f>
        <v xml:space="preserve"> серию завершает второй бросок.</v>
      </c>
    </row>
    <row r="600" spans="1:12" ht="18.75">
      <c r="A600" s="22" t="s">
        <v>61</v>
      </c>
      <c r="B600" s="54"/>
      <c r="C600" s="54"/>
      <c r="D600" s="54"/>
      <c r="E600" s="11">
        <f t="shared" si="175"/>
        <v>3</v>
      </c>
      <c r="F600" s="11">
        <f t="shared" si="176"/>
        <v>0</v>
      </c>
      <c r="G600" s="13"/>
      <c r="H600" s="3"/>
      <c r="I600" s="7"/>
      <c r="L600" s="17" t="str">
        <f>L$6</f>
        <v xml:space="preserve"> Если на втором броске "орел",</v>
      </c>
    </row>
    <row r="601" spans="1:12" ht="18.75">
      <c r="A601" s="22" t="s">
        <v>62</v>
      </c>
      <c r="B601" s="54"/>
      <c r="C601" s="54"/>
      <c r="D601" s="54"/>
      <c r="E601" s="11">
        <f t="shared" si="175"/>
        <v>3</v>
      </c>
      <c r="F601" s="11">
        <f t="shared" si="176"/>
        <v>0</v>
      </c>
      <c r="G601" s="16"/>
      <c r="H601" s="6"/>
      <c r="I601" s="7"/>
      <c r="L601" s="17" t="str">
        <f>L$7</f>
        <v>добавляют 2 балла, иначе 0.</v>
      </c>
    </row>
    <row r="602" spans="1:12">
      <c r="A602" s="22" t="s">
        <v>63</v>
      </c>
      <c r="B602" s="54"/>
      <c r="C602" s="54"/>
      <c r="D602" s="54"/>
      <c r="E602" s="11">
        <f t="shared" si="175"/>
        <v>3</v>
      </c>
      <c r="F602" s="11">
        <f t="shared" si="176"/>
        <v>0</v>
      </c>
      <c r="G602" s="12"/>
      <c r="H602" s="3"/>
      <c r="L602" s="17" t="str">
        <f>L$8</f>
        <v>Если в первом броске серии</v>
      </c>
    </row>
    <row r="603" spans="1:12" ht="18.75">
      <c r="A603" s="22" t="s">
        <v>64</v>
      </c>
      <c r="B603" s="54"/>
      <c r="C603" s="54"/>
      <c r="D603" s="54"/>
      <c r="E603" s="11">
        <f t="shared" si="175"/>
        <v>3</v>
      </c>
      <c r="F603" s="11">
        <f t="shared" si="176"/>
        <v>0</v>
      </c>
      <c r="G603" s="16"/>
      <c r="H603" s="6"/>
      <c r="L603" s="17" t="str">
        <f>L$9</f>
        <v>выпала "решка", то серию завершают</v>
      </c>
    </row>
    <row r="604" spans="1:12">
      <c r="A604" s="22" t="s">
        <v>65</v>
      </c>
      <c r="B604" s="54"/>
      <c r="C604" s="54"/>
      <c r="D604" s="54"/>
      <c r="E604" s="11">
        <f t="shared" si="175"/>
        <v>3</v>
      </c>
      <c r="F604" s="11">
        <f t="shared" si="176"/>
        <v>0</v>
      </c>
      <c r="G604" s="13"/>
      <c r="H604" s="3"/>
      <c r="L604" s="17" t="str">
        <f>L$10</f>
        <v xml:space="preserve"> второй и третий броски.</v>
      </c>
    </row>
    <row r="605" spans="1:12" ht="18.75">
      <c r="A605" s="22" t="s">
        <v>66</v>
      </c>
      <c r="B605" s="54"/>
      <c r="C605" s="54"/>
      <c r="D605" s="54"/>
      <c r="E605" s="11">
        <f t="shared" si="175"/>
        <v>3</v>
      </c>
      <c r="F605" s="11">
        <f t="shared" si="176"/>
        <v>0</v>
      </c>
      <c r="G605" s="12"/>
      <c r="H605" s="6"/>
      <c r="L605" s="17" t="str">
        <f>L$11</f>
        <v xml:space="preserve"> За каждого "орла" при 2 и 3-м броске</v>
      </c>
    </row>
    <row r="606" spans="1:12">
      <c r="A606" s="22" t="s">
        <v>67</v>
      </c>
      <c r="B606" s="54"/>
      <c r="C606" s="54"/>
      <c r="D606" s="54"/>
      <c r="E606" s="11">
        <f t="shared" si="175"/>
        <v>3</v>
      </c>
      <c r="F606" s="11">
        <f t="shared" si="176"/>
        <v>0</v>
      </c>
      <c r="G606" s="13"/>
      <c r="H606" s="3"/>
      <c r="L606" s="17" t="str">
        <f>L$12</f>
        <v>начисляется 1 балл.</v>
      </c>
    </row>
    <row r="607" spans="1:12" ht="18.75">
      <c r="A607" s="22" t="s">
        <v>68</v>
      </c>
      <c r="B607" s="54"/>
      <c r="C607" s="54"/>
      <c r="D607" s="54"/>
      <c r="E607" s="11">
        <f t="shared" si="175"/>
        <v>3</v>
      </c>
      <c r="F607" s="11">
        <f t="shared" si="176"/>
        <v>0</v>
      </c>
      <c r="G607" s="13"/>
      <c r="H607" s="6"/>
      <c r="L607" s="17" t="str">
        <f>L$13</f>
        <v>X - общее число бросков в серии,</v>
      </c>
    </row>
    <row r="608" spans="1:12" ht="18.75" thickBot="1">
      <c r="A608" s="25" t="s">
        <v>75</v>
      </c>
      <c r="B608" s="55"/>
      <c r="C608" s="55"/>
      <c r="D608" s="55"/>
      <c r="E608" s="14">
        <f t="shared" si="175"/>
        <v>3</v>
      </c>
      <c r="F608" s="11">
        <f t="shared" si="176"/>
        <v>0</v>
      </c>
      <c r="G608" s="13"/>
      <c r="H608" s="3"/>
      <c r="L608" s="17" t="str">
        <f>L$14</f>
        <v>Y - число начисленных баллов.</v>
      </c>
    </row>
    <row r="609" spans="1:12" ht="19.5" thickBot="1">
      <c r="A609" s="27" t="s">
        <v>80</v>
      </c>
      <c r="B609" s="30">
        <v>0</v>
      </c>
      <c r="C609" s="30">
        <v>1</v>
      </c>
      <c r="D609" s="30">
        <v>2</v>
      </c>
      <c r="E609" s="31">
        <v>3</v>
      </c>
      <c r="H609" s="6"/>
      <c r="L609" s="17">
        <f>L$15</f>
        <v>0</v>
      </c>
    </row>
    <row r="610" spans="1:12" ht="19.5" thickTop="1" thickBot="1">
      <c r="A610" s="28">
        <v>2</v>
      </c>
      <c r="B610" s="56"/>
      <c r="C610" s="57"/>
      <c r="D610" s="57"/>
      <c r="E610" s="58"/>
      <c r="F610" s="62">
        <f>SUM(B610:E610)</f>
        <v>0</v>
      </c>
      <c r="H610" s="3"/>
      <c r="I610" s="24" t="s">
        <v>81</v>
      </c>
      <c r="J610" s="43">
        <f>IF(SUM(B597:D608)&gt;0,1,10^(-5))</f>
        <v>1.0000000000000001E-5</v>
      </c>
      <c r="L610" s="17">
        <f>L$16</f>
        <v>0</v>
      </c>
    </row>
    <row r="611" spans="1:12" ht="20.25" thickTop="1" thickBot="1">
      <c r="A611" s="29">
        <v>3</v>
      </c>
      <c r="B611" s="59"/>
      <c r="C611" s="60"/>
      <c r="D611" s="60"/>
      <c r="E611" s="61"/>
      <c r="F611" s="63">
        <f>SUM(B611:E611)</f>
        <v>0</v>
      </c>
      <c r="H611" s="6"/>
      <c r="L611" s="17">
        <f>L$17</f>
        <v>0</v>
      </c>
    </row>
    <row r="612" spans="1:12" ht="19.5" thickTop="1" thickBot="1">
      <c r="B612" s="64">
        <f>B610+B611</f>
        <v>0</v>
      </c>
      <c r="C612" s="65">
        <f t="shared" ref="C612" si="177">C610+C611</f>
        <v>0</v>
      </c>
      <c r="D612" s="65">
        <f t="shared" ref="D612" si="178">D610+D611</f>
        <v>0</v>
      </c>
      <c r="E612" s="66">
        <f t="shared" ref="E612" si="179">E610+E611</f>
        <v>0</v>
      </c>
      <c r="F612" s="45">
        <f>F610+F611</f>
        <v>0</v>
      </c>
    </row>
    <row r="613" spans="1:12" ht="20.25" thickTop="1" thickBot="1">
      <c r="A613" s="5">
        <f>'Название и список группы'!A35</f>
        <v>34</v>
      </c>
      <c r="B613" s="18">
        <f>'Название и список группы'!B35</f>
        <v>0</v>
      </c>
      <c r="C613" s="18"/>
      <c r="D613" s="18"/>
      <c r="E613" s="18"/>
      <c r="F613" s="18"/>
      <c r="G613" s="18"/>
      <c r="H613" s="18"/>
      <c r="I613" s="18"/>
      <c r="J613" s="18"/>
    </row>
    <row r="614" spans="1:12" ht="19.5" thickTop="1" thickBot="1">
      <c r="A614" s="1" t="s">
        <v>69</v>
      </c>
      <c r="B614" s="11" t="s">
        <v>70</v>
      </c>
      <c r="C614" s="11" t="s">
        <v>71</v>
      </c>
      <c r="D614" s="11" t="s">
        <v>72</v>
      </c>
      <c r="E614" s="11" t="s">
        <v>73</v>
      </c>
      <c r="F614" s="11" t="s">
        <v>74</v>
      </c>
      <c r="G614" s="13"/>
      <c r="H614" s="3"/>
      <c r="I614" s="3"/>
      <c r="J614" s="44" t="s">
        <v>0</v>
      </c>
      <c r="L614" s="4" t="str">
        <f>L$2</f>
        <v>12 серий бросков монеты</v>
      </c>
    </row>
    <row r="615" spans="1:12" ht="20.25" thickTop="1" thickBot="1">
      <c r="A615" s="22" t="s">
        <v>58</v>
      </c>
      <c r="B615" s="54"/>
      <c r="C615" s="54"/>
      <c r="D615" s="54"/>
      <c r="E615" s="11">
        <f>IF(B615=1,2,3)</f>
        <v>3</v>
      </c>
      <c r="F615" s="11">
        <f>IF(B615=1,IF(C615=1,3,1),C615+D615)</f>
        <v>0</v>
      </c>
      <c r="G615" s="13"/>
      <c r="H615" s="6"/>
      <c r="I615" s="6"/>
      <c r="J615" s="45">
        <f>IF(F630=12,1,0.000001)</f>
        <v>9.9999999999999995E-7</v>
      </c>
      <c r="L615" s="17" t="str">
        <f>L$3</f>
        <v>Если в первом броске серии</v>
      </c>
    </row>
    <row r="616" spans="1:12" ht="19.5" thickTop="1">
      <c r="A616" s="22" t="s">
        <v>59</v>
      </c>
      <c r="B616" s="54"/>
      <c r="C616" s="54"/>
      <c r="D616" s="54"/>
      <c r="E616" s="11">
        <f t="shared" ref="E616:E626" si="180">IF(B616=1,2,3)</f>
        <v>3</v>
      </c>
      <c r="F616" s="11">
        <f t="shared" ref="F616:F626" si="181">IF(B616=1,IF(C616=1,3,1),C616+D616)</f>
        <v>0</v>
      </c>
      <c r="G616" s="13"/>
      <c r="H616" s="3"/>
      <c r="I616" s="6"/>
      <c r="L616" s="17" t="str">
        <f>L$4</f>
        <v>выпал "орел", то начисляется 1 балл и</v>
      </c>
    </row>
    <row r="617" spans="1:12" ht="18.75">
      <c r="A617" s="22" t="s">
        <v>60</v>
      </c>
      <c r="B617" s="54"/>
      <c r="C617" s="54"/>
      <c r="D617" s="54"/>
      <c r="E617" s="11">
        <f t="shared" si="180"/>
        <v>3</v>
      </c>
      <c r="F617" s="11">
        <f t="shared" si="181"/>
        <v>0</v>
      </c>
      <c r="G617" s="12"/>
      <c r="H617" s="6"/>
      <c r="I617" s="6"/>
      <c r="L617" s="17" t="str">
        <f>L$5</f>
        <v xml:space="preserve"> серию завершает второй бросок.</v>
      </c>
    </row>
    <row r="618" spans="1:12" ht="18.75">
      <c r="A618" s="22" t="s">
        <v>61</v>
      </c>
      <c r="B618" s="54"/>
      <c r="C618" s="54"/>
      <c r="D618" s="54"/>
      <c r="E618" s="11">
        <f t="shared" si="180"/>
        <v>3</v>
      </c>
      <c r="F618" s="11">
        <f t="shared" si="181"/>
        <v>0</v>
      </c>
      <c r="G618" s="13"/>
      <c r="H618" s="3"/>
      <c r="I618" s="7"/>
      <c r="L618" s="17" t="str">
        <f>L$6</f>
        <v xml:space="preserve"> Если на втором броске "орел",</v>
      </c>
    </row>
    <row r="619" spans="1:12" ht="18.75">
      <c r="A619" s="22" t="s">
        <v>62</v>
      </c>
      <c r="B619" s="54"/>
      <c r="C619" s="54"/>
      <c r="D619" s="54"/>
      <c r="E619" s="11">
        <f t="shared" si="180"/>
        <v>3</v>
      </c>
      <c r="F619" s="11">
        <f t="shared" si="181"/>
        <v>0</v>
      </c>
      <c r="G619" s="16"/>
      <c r="H619" s="6"/>
      <c r="I619" s="7"/>
      <c r="L619" s="17" t="str">
        <f>L$7</f>
        <v>добавляют 2 балла, иначе 0.</v>
      </c>
    </row>
    <row r="620" spans="1:12">
      <c r="A620" s="22" t="s">
        <v>63</v>
      </c>
      <c r="B620" s="54"/>
      <c r="C620" s="54"/>
      <c r="D620" s="54"/>
      <c r="E620" s="11">
        <f t="shared" si="180"/>
        <v>3</v>
      </c>
      <c r="F620" s="11">
        <f t="shared" si="181"/>
        <v>0</v>
      </c>
      <c r="G620" s="12"/>
      <c r="H620" s="3"/>
      <c r="L620" s="17" t="str">
        <f>L$8</f>
        <v>Если в первом броске серии</v>
      </c>
    </row>
    <row r="621" spans="1:12" ht="18.75">
      <c r="A621" s="22" t="s">
        <v>64</v>
      </c>
      <c r="B621" s="54"/>
      <c r="C621" s="54"/>
      <c r="D621" s="54"/>
      <c r="E621" s="11">
        <f t="shared" si="180"/>
        <v>3</v>
      </c>
      <c r="F621" s="11">
        <f t="shared" si="181"/>
        <v>0</v>
      </c>
      <c r="G621" s="16"/>
      <c r="H621" s="6"/>
      <c r="L621" s="17" t="str">
        <f>L$9</f>
        <v>выпала "решка", то серию завершают</v>
      </c>
    </row>
    <row r="622" spans="1:12">
      <c r="A622" s="22" t="s">
        <v>65</v>
      </c>
      <c r="B622" s="54"/>
      <c r="C622" s="54"/>
      <c r="D622" s="54"/>
      <c r="E622" s="11">
        <f t="shared" si="180"/>
        <v>3</v>
      </c>
      <c r="F622" s="11">
        <f t="shared" si="181"/>
        <v>0</v>
      </c>
      <c r="G622" s="13"/>
      <c r="H622" s="3"/>
      <c r="L622" s="17" t="str">
        <f>L$10</f>
        <v xml:space="preserve"> второй и третий броски.</v>
      </c>
    </row>
    <row r="623" spans="1:12" ht="18.75">
      <c r="A623" s="22" t="s">
        <v>66</v>
      </c>
      <c r="B623" s="54"/>
      <c r="C623" s="54"/>
      <c r="D623" s="54"/>
      <c r="E623" s="11">
        <f t="shared" si="180"/>
        <v>3</v>
      </c>
      <c r="F623" s="11">
        <f t="shared" si="181"/>
        <v>0</v>
      </c>
      <c r="G623" s="12"/>
      <c r="H623" s="6"/>
      <c r="L623" s="17" t="str">
        <f>L$11</f>
        <v xml:space="preserve"> За каждого "орла" при 2 и 3-м броске</v>
      </c>
    </row>
    <row r="624" spans="1:12">
      <c r="A624" s="22" t="s">
        <v>67</v>
      </c>
      <c r="B624" s="54"/>
      <c r="C624" s="54"/>
      <c r="D624" s="54"/>
      <c r="E624" s="11">
        <f t="shared" si="180"/>
        <v>3</v>
      </c>
      <c r="F624" s="11">
        <f t="shared" si="181"/>
        <v>0</v>
      </c>
      <c r="G624" s="13"/>
      <c r="H624" s="3"/>
      <c r="L624" s="17" t="str">
        <f>L$12</f>
        <v>начисляется 1 балл.</v>
      </c>
    </row>
    <row r="625" spans="1:12" ht="18.75">
      <c r="A625" s="22" t="s">
        <v>68</v>
      </c>
      <c r="B625" s="54"/>
      <c r="C625" s="54"/>
      <c r="D625" s="54"/>
      <c r="E625" s="11">
        <f t="shared" si="180"/>
        <v>3</v>
      </c>
      <c r="F625" s="11">
        <f t="shared" si="181"/>
        <v>0</v>
      </c>
      <c r="G625" s="13"/>
      <c r="H625" s="6"/>
      <c r="L625" s="17" t="str">
        <f>L$13</f>
        <v>X - общее число бросков в серии,</v>
      </c>
    </row>
    <row r="626" spans="1:12" ht="18.75" thickBot="1">
      <c r="A626" s="25" t="s">
        <v>75</v>
      </c>
      <c r="B626" s="55"/>
      <c r="C626" s="55"/>
      <c r="D626" s="55"/>
      <c r="E626" s="14">
        <f t="shared" si="180"/>
        <v>3</v>
      </c>
      <c r="F626" s="11">
        <f t="shared" si="181"/>
        <v>0</v>
      </c>
      <c r="G626" s="13"/>
      <c r="H626" s="3"/>
      <c r="L626" s="17" t="str">
        <f>L$14</f>
        <v>Y - число начисленных баллов.</v>
      </c>
    </row>
    <row r="627" spans="1:12" ht="19.5" thickBot="1">
      <c r="A627" s="27" t="s">
        <v>80</v>
      </c>
      <c r="B627" s="30">
        <v>0</v>
      </c>
      <c r="C627" s="30">
        <v>1</v>
      </c>
      <c r="D627" s="30">
        <v>2</v>
      </c>
      <c r="E627" s="31">
        <v>3</v>
      </c>
      <c r="H627" s="6"/>
      <c r="L627" s="17">
        <f>L$15</f>
        <v>0</v>
      </c>
    </row>
    <row r="628" spans="1:12" ht="19.5" thickTop="1" thickBot="1">
      <c r="A628" s="28">
        <v>2</v>
      </c>
      <c r="B628" s="56"/>
      <c r="C628" s="57"/>
      <c r="D628" s="57"/>
      <c r="E628" s="58"/>
      <c r="F628" s="62">
        <f>SUM(B628:E628)</f>
        <v>0</v>
      </c>
      <c r="H628" s="3"/>
      <c r="I628" s="24" t="s">
        <v>81</v>
      </c>
      <c r="J628" s="43">
        <f>IF(SUM(B615:D626)&gt;0,1,10^(-5))</f>
        <v>1.0000000000000001E-5</v>
      </c>
      <c r="L628" s="17">
        <f>L$16</f>
        <v>0</v>
      </c>
    </row>
    <row r="629" spans="1:12" ht="20.25" thickTop="1" thickBot="1">
      <c r="A629" s="29">
        <v>3</v>
      </c>
      <c r="B629" s="59"/>
      <c r="C629" s="60"/>
      <c r="D629" s="60"/>
      <c r="E629" s="61"/>
      <c r="F629" s="63">
        <f>SUM(B629:E629)</f>
        <v>0</v>
      </c>
      <c r="H629" s="6"/>
      <c r="L629" s="17">
        <f>L$17</f>
        <v>0</v>
      </c>
    </row>
    <row r="630" spans="1:12" ht="19.5" thickTop="1" thickBot="1">
      <c r="B630" s="64">
        <f>B628+B629</f>
        <v>0</v>
      </c>
      <c r="C630" s="65">
        <f t="shared" ref="C630" si="182">C628+C629</f>
        <v>0</v>
      </c>
      <c r="D630" s="65">
        <f t="shared" ref="D630" si="183">D628+D629</f>
        <v>0</v>
      </c>
      <c r="E630" s="66">
        <f t="shared" ref="E630" si="184">E628+E629</f>
        <v>0</v>
      </c>
      <c r="F630" s="45">
        <f>F628+F629</f>
        <v>0</v>
      </c>
    </row>
    <row r="631" spans="1:12" ht="20.25" thickTop="1" thickBot="1">
      <c r="A631" s="5">
        <f>'Название и список группы'!A36</f>
        <v>35</v>
      </c>
      <c r="B631" s="18">
        <f>'Название и список группы'!B36</f>
        <v>0</v>
      </c>
      <c r="C631" s="18"/>
      <c r="D631" s="18"/>
      <c r="E631" s="18"/>
      <c r="F631" s="18"/>
      <c r="G631" s="18"/>
      <c r="H631" s="18"/>
      <c r="I631" s="18"/>
      <c r="J631" s="18"/>
    </row>
    <row r="632" spans="1:12" ht="19.5" thickTop="1" thickBot="1">
      <c r="A632" s="1" t="s">
        <v>69</v>
      </c>
      <c r="B632" s="11" t="s">
        <v>70</v>
      </c>
      <c r="C632" s="11" t="s">
        <v>71</v>
      </c>
      <c r="D632" s="11" t="s">
        <v>72</v>
      </c>
      <c r="E632" s="11" t="s">
        <v>73</v>
      </c>
      <c r="F632" s="11" t="s">
        <v>74</v>
      </c>
      <c r="G632" s="13"/>
      <c r="H632" s="3"/>
      <c r="I632" s="3"/>
      <c r="J632" s="44" t="s">
        <v>0</v>
      </c>
      <c r="L632" s="4" t="str">
        <f>L$2</f>
        <v>12 серий бросков монеты</v>
      </c>
    </row>
    <row r="633" spans="1:12" ht="20.25" thickTop="1" thickBot="1">
      <c r="A633" s="22" t="s">
        <v>58</v>
      </c>
      <c r="B633" s="54"/>
      <c r="C633" s="54"/>
      <c r="D633" s="54"/>
      <c r="E633" s="11">
        <f>IF(B633=1,2,3)</f>
        <v>3</v>
      </c>
      <c r="F633" s="11">
        <f>IF(B633=1,IF(C633=1,3,1),C633+D633)</f>
        <v>0</v>
      </c>
      <c r="G633" s="13"/>
      <c r="H633" s="6"/>
      <c r="I633" s="6"/>
      <c r="J633" s="45">
        <f>IF(F648=12,1,0.000001)</f>
        <v>9.9999999999999995E-7</v>
      </c>
      <c r="L633" s="17" t="str">
        <f>L$3</f>
        <v>Если в первом броске серии</v>
      </c>
    </row>
    <row r="634" spans="1:12" ht="19.5" thickTop="1">
      <c r="A634" s="22" t="s">
        <v>59</v>
      </c>
      <c r="B634" s="54"/>
      <c r="C634" s="54"/>
      <c r="D634" s="54"/>
      <c r="E634" s="11">
        <f t="shared" ref="E634:E644" si="185">IF(B634=1,2,3)</f>
        <v>3</v>
      </c>
      <c r="F634" s="11">
        <f t="shared" ref="F634:F644" si="186">IF(B634=1,IF(C634=1,3,1),C634+D634)</f>
        <v>0</v>
      </c>
      <c r="G634" s="13"/>
      <c r="H634" s="3"/>
      <c r="I634" s="6"/>
      <c r="L634" s="17" t="str">
        <f>L$4</f>
        <v>выпал "орел", то начисляется 1 балл и</v>
      </c>
    </row>
    <row r="635" spans="1:12" ht="18.75">
      <c r="A635" s="22" t="s">
        <v>60</v>
      </c>
      <c r="B635" s="54"/>
      <c r="C635" s="54"/>
      <c r="D635" s="54"/>
      <c r="E635" s="11">
        <f t="shared" si="185"/>
        <v>3</v>
      </c>
      <c r="F635" s="11">
        <f t="shared" si="186"/>
        <v>0</v>
      </c>
      <c r="G635" s="12"/>
      <c r="H635" s="6"/>
      <c r="I635" s="6"/>
      <c r="L635" s="17" t="str">
        <f>L$5</f>
        <v xml:space="preserve"> серию завершает второй бросок.</v>
      </c>
    </row>
    <row r="636" spans="1:12" ht="18.75">
      <c r="A636" s="22" t="s">
        <v>61</v>
      </c>
      <c r="B636" s="54"/>
      <c r="C636" s="54"/>
      <c r="D636" s="54"/>
      <c r="E636" s="11">
        <f t="shared" si="185"/>
        <v>3</v>
      </c>
      <c r="F636" s="11">
        <f t="shared" si="186"/>
        <v>0</v>
      </c>
      <c r="G636" s="13"/>
      <c r="H636" s="3"/>
      <c r="I636" s="7"/>
      <c r="L636" s="17" t="str">
        <f>L$6</f>
        <v xml:space="preserve"> Если на втором броске "орел",</v>
      </c>
    </row>
    <row r="637" spans="1:12" ht="18.75">
      <c r="A637" s="22" t="s">
        <v>62</v>
      </c>
      <c r="B637" s="54"/>
      <c r="C637" s="54"/>
      <c r="D637" s="54"/>
      <c r="E637" s="11">
        <f t="shared" si="185"/>
        <v>3</v>
      </c>
      <c r="F637" s="11">
        <f t="shared" si="186"/>
        <v>0</v>
      </c>
      <c r="G637" s="16"/>
      <c r="H637" s="6"/>
      <c r="I637" s="7"/>
      <c r="L637" s="17" t="str">
        <f>L$7</f>
        <v>добавляют 2 балла, иначе 0.</v>
      </c>
    </row>
    <row r="638" spans="1:12">
      <c r="A638" s="22" t="s">
        <v>63</v>
      </c>
      <c r="B638" s="54"/>
      <c r="C638" s="54"/>
      <c r="D638" s="54"/>
      <c r="E638" s="11">
        <f t="shared" si="185"/>
        <v>3</v>
      </c>
      <c r="F638" s="11">
        <f t="shared" si="186"/>
        <v>0</v>
      </c>
      <c r="G638" s="12"/>
      <c r="H638" s="3"/>
      <c r="L638" s="17" t="str">
        <f>L$8</f>
        <v>Если в первом броске серии</v>
      </c>
    </row>
    <row r="639" spans="1:12" ht="18.75">
      <c r="A639" s="22" t="s">
        <v>64</v>
      </c>
      <c r="B639" s="54"/>
      <c r="C639" s="54"/>
      <c r="D639" s="54"/>
      <c r="E639" s="11">
        <f t="shared" si="185"/>
        <v>3</v>
      </c>
      <c r="F639" s="11">
        <f t="shared" si="186"/>
        <v>0</v>
      </c>
      <c r="G639" s="16"/>
      <c r="H639" s="6"/>
      <c r="L639" s="17" t="str">
        <f>L$9</f>
        <v>выпала "решка", то серию завершают</v>
      </c>
    </row>
    <row r="640" spans="1:12">
      <c r="A640" s="22" t="s">
        <v>65</v>
      </c>
      <c r="B640" s="54"/>
      <c r="C640" s="54"/>
      <c r="D640" s="54"/>
      <c r="E640" s="11">
        <f t="shared" si="185"/>
        <v>3</v>
      </c>
      <c r="F640" s="11">
        <f t="shared" si="186"/>
        <v>0</v>
      </c>
      <c r="G640" s="13"/>
      <c r="H640" s="3"/>
      <c r="L640" s="17" t="str">
        <f>L$10</f>
        <v xml:space="preserve"> второй и третий броски.</v>
      </c>
    </row>
    <row r="641" spans="1:12" ht="18.75">
      <c r="A641" s="22" t="s">
        <v>66</v>
      </c>
      <c r="B641" s="54"/>
      <c r="C641" s="54"/>
      <c r="D641" s="54"/>
      <c r="E641" s="11">
        <f t="shared" si="185"/>
        <v>3</v>
      </c>
      <c r="F641" s="11">
        <f t="shared" si="186"/>
        <v>0</v>
      </c>
      <c r="G641" s="12"/>
      <c r="H641" s="6"/>
      <c r="L641" s="17" t="str">
        <f>L$11</f>
        <v xml:space="preserve"> За каждого "орла" при 2 и 3-м броске</v>
      </c>
    </row>
    <row r="642" spans="1:12">
      <c r="A642" s="22" t="s">
        <v>67</v>
      </c>
      <c r="B642" s="54"/>
      <c r="C642" s="54"/>
      <c r="D642" s="54"/>
      <c r="E642" s="11">
        <f t="shared" si="185"/>
        <v>3</v>
      </c>
      <c r="F642" s="11">
        <f t="shared" si="186"/>
        <v>0</v>
      </c>
      <c r="G642" s="13"/>
      <c r="H642" s="3"/>
      <c r="L642" s="17" t="str">
        <f>L$12</f>
        <v>начисляется 1 балл.</v>
      </c>
    </row>
    <row r="643" spans="1:12" ht="18.75">
      <c r="A643" s="22" t="s">
        <v>68</v>
      </c>
      <c r="B643" s="54"/>
      <c r="C643" s="54"/>
      <c r="D643" s="54"/>
      <c r="E643" s="11">
        <f t="shared" si="185"/>
        <v>3</v>
      </c>
      <c r="F643" s="11">
        <f t="shared" si="186"/>
        <v>0</v>
      </c>
      <c r="G643" s="13"/>
      <c r="H643" s="6"/>
      <c r="L643" s="17" t="str">
        <f>L$13</f>
        <v>X - общее число бросков в серии,</v>
      </c>
    </row>
    <row r="644" spans="1:12" ht="18.75" thickBot="1">
      <c r="A644" s="25" t="s">
        <v>75</v>
      </c>
      <c r="B644" s="55"/>
      <c r="C644" s="55"/>
      <c r="D644" s="55"/>
      <c r="E644" s="14">
        <f t="shared" si="185"/>
        <v>3</v>
      </c>
      <c r="F644" s="11">
        <f t="shared" si="186"/>
        <v>0</v>
      </c>
      <c r="G644" s="13"/>
      <c r="H644" s="3"/>
      <c r="L644" s="17" t="str">
        <f>L$14</f>
        <v>Y - число начисленных баллов.</v>
      </c>
    </row>
    <row r="645" spans="1:12" ht="19.5" thickBot="1">
      <c r="A645" s="27" t="s">
        <v>80</v>
      </c>
      <c r="B645" s="30">
        <v>0</v>
      </c>
      <c r="C645" s="30">
        <v>1</v>
      </c>
      <c r="D645" s="30">
        <v>2</v>
      </c>
      <c r="E645" s="31">
        <v>3</v>
      </c>
      <c r="H645" s="6"/>
      <c r="L645" s="17">
        <f>L$15</f>
        <v>0</v>
      </c>
    </row>
    <row r="646" spans="1:12" ht="19.5" thickTop="1" thickBot="1">
      <c r="A646" s="28">
        <v>2</v>
      </c>
      <c r="B646" s="56"/>
      <c r="C646" s="57"/>
      <c r="D646" s="57"/>
      <c r="E646" s="58"/>
      <c r="F646" s="62">
        <f>SUM(B646:E646)</f>
        <v>0</v>
      </c>
      <c r="H646" s="3"/>
      <c r="I646" s="24" t="s">
        <v>81</v>
      </c>
      <c r="J646" s="43">
        <f>IF(SUM(B633:D644)&gt;0,1,10^(-5))</f>
        <v>1.0000000000000001E-5</v>
      </c>
      <c r="L646" s="17">
        <f>L$16</f>
        <v>0</v>
      </c>
    </row>
    <row r="647" spans="1:12" ht="20.25" thickTop="1" thickBot="1">
      <c r="A647" s="29">
        <v>3</v>
      </c>
      <c r="B647" s="59"/>
      <c r="C647" s="60"/>
      <c r="D647" s="60"/>
      <c r="E647" s="61"/>
      <c r="F647" s="63">
        <f>SUM(B647:E647)</f>
        <v>0</v>
      </c>
      <c r="H647" s="6"/>
      <c r="L647" s="17">
        <f>L$17</f>
        <v>0</v>
      </c>
    </row>
    <row r="648" spans="1:12" ht="19.5" thickTop="1" thickBot="1">
      <c r="B648" s="64">
        <f>B646+B647</f>
        <v>0</v>
      </c>
      <c r="C648" s="65">
        <f t="shared" ref="C648" si="187">C646+C647</f>
        <v>0</v>
      </c>
      <c r="D648" s="65">
        <f t="shared" ref="D648" si="188">D646+D647</f>
        <v>0</v>
      </c>
      <c r="E648" s="66">
        <f t="shared" ref="E648" si="189">E646+E647</f>
        <v>0</v>
      </c>
      <c r="F648" s="45">
        <f>F646+F647</f>
        <v>0</v>
      </c>
    </row>
    <row r="649" spans="1:12" ht="20.25" thickTop="1" thickBot="1">
      <c r="A649" s="5">
        <f>'Название и список группы'!A37</f>
        <v>36</v>
      </c>
      <c r="B649" s="18">
        <f>'Название и список группы'!B37</f>
        <v>0</v>
      </c>
      <c r="C649" s="18"/>
      <c r="D649" s="18"/>
      <c r="E649" s="18"/>
      <c r="F649" s="18"/>
      <c r="G649" s="18"/>
      <c r="H649" s="18"/>
      <c r="I649" s="18"/>
      <c r="J649" s="18"/>
    </row>
    <row r="650" spans="1:12" ht="19.5" thickTop="1" thickBot="1">
      <c r="A650" s="1" t="s">
        <v>69</v>
      </c>
      <c r="B650" s="11" t="s">
        <v>70</v>
      </c>
      <c r="C650" s="11" t="s">
        <v>71</v>
      </c>
      <c r="D650" s="11" t="s">
        <v>72</v>
      </c>
      <c r="E650" s="11" t="s">
        <v>73</v>
      </c>
      <c r="F650" s="11" t="s">
        <v>74</v>
      </c>
      <c r="G650" s="13"/>
      <c r="H650" s="3"/>
      <c r="I650" s="3"/>
      <c r="J650" s="44" t="s">
        <v>0</v>
      </c>
      <c r="L650" s="4" t="str">
        <f>L$2</f>
        <v>12 серий бросков монеты</v>
      </c>
    </row>
    <row r="651" spans="1:12" ht="20.25" thickTop="1" thickBot="1">
      <c r="A651" s="22" t="s">
        <v>58</v>
      </c>
      <c r="B651" s="54"/>
      <c r="C651" s="54"/>
      <c r="D651" s="54"/>
      <c r="E651" s="11">
        <f>IF(B651=1,2,3)</f>
        <v>3</v>
      </c>
      <c r="F651" s="11">
        <f>IF(B651=1,IF(C651=1,3,1),C651+D651)</f>
        <v>0</v>
      </c>
      <c r="G651" s="13"/>
      <c r="H651" s="6"/>
      <c r="I651" s="6"/>
      <c r="J651" s="45">
        <f>IF(F666=12,1,0.000001)</f>
        <v>9.9999999999999995E-7</v>
      </c>
      <c r="L651" s="17" t="str">
        <f>L$3</f>
        <v>Если в первом броске серии</v>
      </c>
    </row>
    <row r="652" spans="1:12" ht="19.5" thickTop="1">
      <c r="A652" s="22" t="s">
        <v>59</v>
      </c>
      <c r="B652" s="54"/>
      <c r="C652" s="54"/>
      <c r="D652" s="54"/>
      <c r="E652" s="11">
        <f t="shared" ref="E652:E662" si="190">IF(B652=1,2,3)</f>
        <v>3</v>
      </c>
      <c r="F652" s="11">
        <f t="shared" ref="F652:F662" si="191">IF(B652=1,IF(C652=1,3,1),C652+D652)</f>
        <v>0</v>
      </c>
      <c r="G652" s="13"/>
      <c r="H652" s="3"/>
      <c r="I652" s="6"/>
      <c r="L652" s="17" t="str">
        <f>L$4</f>
        <v>выпал "орел", то начисляется 1 балл и</v>
      </c>
    </row>
    <row r="653" spans="1:12" ht="18.75">
      <c r="A653" s="22" t="s">
        <v>60</v>
      </c>
      <c r="B653" s="54"/>
      <c r="C653" s="54"/>
      <c r="D653" s="54"/>
      <c r="E653" s="11">
        <f t="shared" si="190"/>
        <v>3</v>
      </c>
      <c r="F653" s="11">
        <f t="shared" si="191"/>
        <v>0</v>
      </c>
      <c r="G653" s="12"/>
      <c r="H653" s="6"/>
      <c r="I653" s="6"/>
      <c r="L653" s="17" t="str">
        <f>L$5</f>
        <v xml:space="preserve"> серию завершает второй бросок.</v>
      </c>
    </row>
    <row r="654" spans="1:12" ht="18.75">
      <c r="A654" s="22" t="s">
        <v>61</v>
      </c>
      <c r="B654" s="54"/>
      <c r="C654" s="54"/>
      <c r="D654" s="54"/>
      <c r="E654" s="11">
        <f t="shared" si="190"/>
        <v>3</v>
      </c>
      <c r="F654" s="11">
        <f t="shared" si="191"/>
        <v>0</v>
      </c>
      <c r="G654" s="13"/>
      <c r="H654" s="3"/>
      <c r="I654" s="7"/>
      <c r="L654" s="17" t="str">
        <f>L$6</f>
        <v xml:space="preserve"> Если на втором броске "орел",</v>
      </c>
    </row>
    <row r="655" spans="1:12" ht="18.75">
      <c r="A655" s="22" t="s">
        <v>62</v>
      </c>
      <c r="B655" s="54"/>
      <c r="C655" s="54"/>
      <c r="D655" s="54"/>
      <c r="E655" s="11">
        <f t="shared" si="190"/>
        <v>3</v>
      </c>
      <c r="F655" s="11">
        <f t="shared" si="191"/>
        <v>0</v>
      </c>
      <c r="G655" s="16"/>
      <c r="H655" s="6"/>
      <c r="I655" s="7"/>
      <c r="L655" s="17" t="str">
        <f>L$7</f>
        <v>добавляют 2 балла, иначе 0.</v>
      </c>
    </row>
    <row r="656" spans="1:12">
      <c r="A656" s="22" t="s">
        <v>63</v>
      </c>
      <c r="B656" s="54"/>
      <c r="C656" s="54"/>
      <c r="D656" s="54"/>
      <c r="E656" s="11">
        <f t="shared" si="190"/>
        <v>3</v>
      </c>
      <c r="F656" s="11">
        <f t="shared" si="191"/>
        <v>0</v>
      </c>
      <c r="G656" s="12"/>
      <c r="H656" s="3"/>
      <c r="L656" s="17" t="str">
        <f>L$8</f>
        <v>Если в первом броске серии</v>
      </c>
    </row>
    <row r="657" spans="1:12" ht="18.75">
      <c r="A657" s="22" t="s">
        <v>64</v>
      </c>
      <c r="B657" s="54"/>
      <c r="C657" s="54"/>
      <c r="D657" s="54"/>
      <c r="E657" s="11">
        <f t="shared" si="190"/>
        <v>3</v>
      </c>
      <c r="F657" s="11">
        <f t="shared" si="191"/>
        <v>0</v>
      </c>
      <c r="G657" s="16"/>
      <c r="H657" s="6"/>
      <c r="L657" s="17" t="str">
        <f>L$9</f>
        <v>выпала "решка", то серию завершают</v>
      </c>
    </row>
    <row r="658" spans="1:12">
      <c r="A658" s="22" t="s">
        <v>65</v>
      </c>
      <c r="B658" s="54"/>
      <c r="C658" s="54"/>
      <c r="D658" s="54"/>
      <c r="E658" s="11">
        <f t="shared" si="190"/>
        <v>3</v>
      </c>
      <c r="F658" s="11">
        <f t="shared" si="191"/>
        <v>0</v>
      </c>
      <c r="G658" s="13"/>
      <c r="H658" s="3"/>
      <c r="L658" s="17" t="str">
        <f>L$10</f>
        <v xml:space="preserve"> второй и третий броски.</v>
      </c>
    </row>
    <row r="659" spans="1:12" ht="18.75">
      <c r="A659" s="22" t="s">
        <v>66</v>
      </c>
      <c r="B659" s="54"/>
      <c r="C659" s="54"/>
      <c r="D659" s="54"/>
      <c r="E659" s="11">
        <f t="shared" si="190"/>
        <v>3</v>
      </c>
      <c r="F659" s="11">
        <f t="shared" si="191"/>
        <v>0</v>
      </c>
      <c r="G659" s="12"/>
      <c r="H659" s="6"/>
      <c r="L659" s="17" t="str">
        <f>L$11</f>
        <v xml:space="preserve"> За каждого "орла" при 2 и 3-м броске</v>
      </c>
    </row>
    <row r="660" spans="1:12">
      <c r="A660" s="22" t="s">
        <v>67</v>
      </c>
      <c r="B660" s="54"/>
      <c r="C660" s="54"/>
      <c r="D660" s="54"/>
      <c r="E660" s="11">
        <f t="shared" si="190"/>
        <v>3</v>
      </c>
      <c r="F660" s="11">
        <f t="shared" si="191"/>
        <v>0</v>
      </c>
      <c r="G660" s="13"/>
      <c r="H660" s="3"/>
      <c r="L660" s="17" t="str">
        <f>L$12</f>
        <v>начисляется 1 балл.</v>
      </c>
    </row>
    <row r="661" spans="1:12" ht="18.75">
      <c r="A661" s="22" t="s">
        <v>68</v>
      </c>
      <c r="B661" s="54"/>
      <c r="C661" s="54"/>
      <c r="D661" s="54"/>
      <c r="E661" s="11">
        <f t="shared" si="190"/>
        <v>3</v>
      </c>
      <c r="F661" s="11">
        <f t="shared" si="191"/>
        <v>0</v>
      </c>
      <c r="G661" s="13"/>
      <c r="H661" s="6"/>
      <c r="L661" s="17" t="str">
        <f>L$13</f>
        <v>X - общее число бросков в серии,</v>
      </c>
    </row>
    <row r="662" spans="1:12" ht="18.75" thickBot="1">
      <c r="A662" s="25" t="s">
        <v>75</v>
      </c>
      <c r="B662" s="55"/>
      <c r="C662" s="55"/>
      <c r="D662" s="55"/>
      <c r="E662" s="14">
        <f t="shared" si="190"/>
        <v>3</v>
      </c>
      <c r="F662" s="11">
        <f t="shared" si="191"/>
        <v>0</v>
      </c>
      <c r="G662" s="13"/>
      <c r="H662" s="3"/>
      <c r="L662" s="17" t="str">
        <f>L$14</f>
        <v>Y - число начисленных баллов.</v>
      </c>
    </row>
    <row r="663" spans="1:12" ht="19.5" thickBot="1">
      <c r="A663" s="27" t="s">
        <v>80</v>
      </c>
      <c r="B663" s="30">
        <v>0</v>
      </c>
      <c r="C663" s="30">
        <v>1</v>
      </c>
      <c r="D663" s="30">
        <v>2</v>
      </c>
      <c r="E663" s="31">
        <v>3</v>
      </c>
      <c r="H663" s="6"/>
      <c r="L663" s="17">
        <f>L$15</f>
        <v>0</v>
      </c>
    </row>
    <row r="664" spans="1:12" ht="19.5" thickTop="1" thickBot="1">
      <c r="A664" s="28">
        <v>2</v>
      </c>
      <c r="B664" s="56"/>
      <c r="C664" s="57"/>
      <c r="D664" s="57"/>
      <c r="E664" s="58"/>
      <c r="F664" s="62">
        <f>SUM(B664:E664)</f>
        <v>0</v>
      </c>
      <c r="H664" s="3"/>
      <c r="I664" s="24" t="s">
        <v>81</v>
      </c>
      <c r="J664" s="43">
        <f>IF(SUM(B651:D662)&gt;0,1,10^(-5))</f>
        <v>1.0000000000000001E-5</v>
      </c>
      <c r="L664" s="17">
        <f>L$16</f>
        <v>0</v>
      </c>
    </row>
    <row r="665" spans="1:12" ht="20.25" thickTop="1" thickBot="1">
      <c r="A665" s="29">
        <v>3</v>
      </c>
      <c r="B665" s="59"/>
      <c r="C665" s="60"/>
      <c r="D665" s="60"/>
      <c r="E665" s="61"/>
      <c r="F665" s="63">
        <f>SUM(B665:E665)</f>
        <v>0</v>
      </c>
      <c r="H665" s="6"/>
      <c r="L665" s="17">
        <f>L$17</f>
        <v>0</v>
      </c>
    </row>
    <row r="666" spans="1:12" ht="19.5" thickTop="1" thickBot="1">
      <c r="B666" s="64">
        <f>B664+B665</f>
        <v>0</v>
      </c>
      <c r="C666" s="65">
        <f t="shared" ref="C666" si="192">C664+C665</f>
        <v>0</v>
      </c>
      <c r="D666" s="65">
        <f t="shared" ref="D666" si="193">D664+D665</f>
        <v>0</v>
      </c>
      <c r="E666" s="66">
        <f t="shared" ref="E666" si="194">E664+E665</f>
        <v>0</v>
      </c>
      <c r="F666" s="45">
        <f>F664+F665</f>
        <v>0</v>
      </c>
    </row>
    <row r="667" spans="1:12" ht="20.25" thickTop="1" thickBot="1">
      <c r="A667" s="5">
        <f>'Название и список группы'!A38</f>
        <v>36</v>
      </c>
      <c r="B667" s="18">
        <f>'Название и список группы'!B38</f>
        <v>0</v>
      </c>
      <c r="C667" s="18"/>
      <c r="D667" s="18"/>
      <c r="E667" s="18"/>
      <c r="F667" s="18"/>
      <c r="G667" s="18"/>
      <c r="H667" s="18"/>
      <c r="I667" s="18"/>
      <c r="J667" s="18"/>
    </row>
    <row r="668" spans="1:12" ht="19.5" thickTop="1" thickBot="1">
      <c r="A668" s="1" t="s">
        <v>69</v>
      </c>
      <c r="B668" s="11" t="s">
        <v>70</v>
      </c>
      <c r="C668" s="11" t="s">
        <v>71</v>
      </c>
      <c r="D668" s="11" t="s">
        <v>72</v>
      </c>
      <c r="E668" s="11" t="s">
        <v>73</v>
      </c>
      <c r="F668" s="11" t="s">
        <v>74</v>
      </c>
      <c r="G668" s="13"/>
      <c r="H668" s="3"/>
      <c r="I668" s="3"/>
      <c r="J668" s="44" t="s">
        <v>0</v>
      </c>
      <c r="L668" s="4" t="str">
        <f>L$2</f>
        <v>12 серий бросков монеты</v>
      </c>
    </row>
    <row r="669" spans="1:12" ht="20.25" thickTop="1" thickBot="1">
      <c r="A669" s="22" t="s">
        <v>58</v>
      </c>
      <c r="B669" s="54"/>
      <c r="C669" s="54"/>
      <c r="D669" s="54"/>
      <c r="E669" s="11">
        <f>IF(B669=1,2,3)</f>
        <v>3</v>
      </c>
      <c r="F669" s="11">
        <f>IF(B669=1,IF(C669=1,3,1),C669+D669)</f>
        <v>0</v>
      </c>
      <c r="G669" s="13"/>
      <c r="H669" s="6"/>
      <c r="I669" s="6"/>
      <c r="J669" s="45">
        <f>IF(F684=12,1,0.000001)</f>
        <v>9.9999999999999995E-7</v>
      </c>
      <c r="L669" s="17" t="str">
        <f>L$3</f>
        <v>Если в первом броске серии</v>
      </c>
    </row>
    <row r="670" spans="1:12" ht="19.5" thickTop="1">
      <c r="A670" s="22" t="s">
        <v>59</v>
      </c>
      <c r="B670" s="54"/>
      <c r="C670" s="54"/>
      <c r="D670" s="54"/>
      <c r="E670" s="11">
        <f t="shared" ref="E670:E680" si="195">IF(B670=1,2,3)</f>
        <v>3</v>
      </c>
      <c r="F670" s="11">
        <f t="shared" ref="F670:F680" si="196">IF(B670=1,IF(C670=1,3,1),C670+D670)</f>
        <v>0</v>
      </c>
      <c r="G670" s="13"/>
      <c r="H670" s="3"/>
      <c r="I670" s="6"/>
      <c r="L670" s="17" t="str">
        <f>L$4</f>
        <v>выпал "орел", то начисляется 1 балл и</v>
      </c>
    </row>
    <row r="671" spans="1:12" ht="18.75">
      <c r="A671" s="22" t="s">
        <v>60</v>
      </c>
      <c r="B671" s="54"/>
      <c r="C671" s="54"/>
      <c r="D671" s="54"/>
      <c r="E671" s="11">
        <f t="shared" si="195"/>
        <v>3</v>
      </c>
      <c r="F671" s="11">
        <f t="shared" si="196"/>
        <v>0</v>
      </c>
      <c r="G671" s="12"/>
      <c r="H671" s="6"/>
      <c r="I671" s="6"/>
      <c r="L671" s="17" t="str">
        <f>L$5</f>
        <v xml:space="preserve"> серию завершает второй бросок.</v>
      </c>
    </row>
    <row r="672" spans="1:12" ht="18.75">
      <c r="A672" s="22" t="s">
        <v>61</v>
      </c>
      <c r="B672" s="54"/>
      <c r="C672" s="54"/>
      <c r="D672" s="54"/>
      <c r="E672" s="11">
        <f t="shared" si="195"/>
        <v>3</v>
      </c>
      <c r="F672" s="11">
        <f t="shared" si="196"/>
        <v>0</v>
      </c>
      <c r="G672" s="13"/>
      <c r="H672" s="3"/>
      <c r="I672" s="7"/>
      <c r="L672" s="17" t="str">
        <f>L$6</f>
        <v xml:space="preserve"> Если на втором броске "орел",</v>
      </c>
    </row>
    <row r="673" spans="1:12" ht="18.75">
      <c r="A673" s="22" t="s">
        <v>62</v>
      </c>
      <c r="B673" s="54"/>
      <c r="C673" s="54"/>
      <c r="D673" s="54"/>
      <c r="E673" s="11">
        <f t="shared" si="195"/>
        <v>3</v>
      </c>
      <c r="F673" s="11">
        <f t="shared" si="196"/>
        <v>0</v>
      </c>
      <c r="G673" s="16"/>
      <c r="H673" s="6"/>
      <c r="I673" s="7"/>
      <c r="L673" s="17" t="str">
        <f>L$7</f>
        <v>добавляют 2 балла, иначе 0.</v>
      </c>
    </row>
    <row r="674" spans="1:12">
      <c r="A674" s="22" t="s">
        <v>63</v>
      </c>
      <c r="B674" s="54"/>
      <c r="C674" s="54"/>
      <c r="D674" s="54"/>
      <c r="E674" s="11">
        <f t="shared" si="195"/>
        <v>3</v>
      </c>
      <c r="F674" s="11">
        <f t="shared" si="196"/>
        <v>0</v>
      </c>
      <c r="G674" s="12"/>
      <c r="H674" s="3"/>
      <c r="L674" s="17" t="str">
        <f>L$8</f>
        <v>Если в первом броске серии</v>
      </c>
    </row>
    <row r="675" spans="1:12" ht="18.75">
      <c r="A675" s="22" t="s">
        <v>64</v>
      </c>
      <c r="B675" s="54"/>
      <c r="C675" s="54"/>
      <c r="D675" s="54"/>
      <c r="E675" s="11">
        <f t="shared" si="195"/>
        <v>3</v>
      </c>
      <c r="F675" s="11">
        <f t="shared" si="196"/>
        <v>0</v>
      </c>
      <c r="G675" s="16"/>
      <c r="H675" s="6"/>
      <c r="L675" s="17" t="str">
        <f>L$9</f>
        <v>выпала "решка", то серию завершают</v>
      </c>
    </row>
    <row r="676" spans="1:12">
      <c r="A676" s="22" t="s">
        <v>65</v>
      </c>
      <c r="B676" s="54"/>
      <c r="C676" s="54"/>
      <c r="D676" s="54"/>
      <c r="E676" s="11">
        <f t="shared" si="195"/>
        <v>3</v>
      </c>
      <c r="F676" s="11">
        <f t="shared" si="196"/>
        <v>0</v>
      </c>
      <c r="G676" s="13"/>
      <c r="H676" s="3"/>
      <c r="L676" s="17" t="str">
        <f>L$10</f>
        <v xml:space="preserve"> второй и третий броски.</v>
      </c>
    </row>
    <row r="677" spans="1:12" ht="18.75">
      <c r="A677" s="22" t="s">
        <v>66</v>
      </c>
      <c r="B677" s="54"/>
      <c r="C677" s="54"/>
      <c r="D677" s="54"/>
      <c r="E677" s="11">
        <f t="shared" si="195"/>
        <v>3</v>
      </c>
      <c r="F677" s="11">
        <f t="shared" si="196"/>
        <v>0</v>
      </c>
      <c r="G677" s="12"/>
      <c r="H677" s="6"/>
      <c r="L677" s="17" t="str">
        <f>L$11</f>
        <v xml:space="preserve"> За каждого "орла" при 2 и 3-м броске</v>
      </c>
    </row>
    <row r="678" spans="1:12">
      <c r="A678" s="22" t="s">
        <v>67</v>
      </c>
      <c r="B678" s="54"/>
      <c r="C678" s="54"/>
      <c r="D678" s="54"/>
      <c r="E678" s="11">
        <f t="shared" si="195"/>
        <v>3</v>
      </c>
      <c r="F678" s="11">
        <f t="shared" si="196"/>
        <v>0</v>
      </c>
      <c r="G678" s="13"/>
      <c r="H678" s="3"/>
      <c r="L678" s="17" t="str">
        <f>L$12</f>
        <v>начисляется 1 балл.</v>
      </c>
    </row>
    <row r="679" spans="1:12" ht="18.75">
      <c r="A679" s="22" t="s">
        <v>68</v>
      </c>
      <c r="B679" s="54"/>
      <c r="C679" s="54"/>
      <c r="D679" s="54"/>
      <c r="E679" s="11">
        <f t="shared" si="195"/>
        <v>3</v>
      </c>
      <c r="F679" s="11">
        <f t="shared" si="196"/>
        <v>0</v>
      </c>
      <c r="G679" s="13"/>
      <c r="H679" s="6"/>
      <c r="L679" s="17" t="str">
        <f>L$13</f>
        <v>X - общее число бросков в серии,</v>
      </c>
    </row>
    <row r="680" spans="1:12" ht="18.75" thickBot="1">
      <c r="A680" s="25" t="s">
        <v>75</v>
      </c>
      <c r="B680" s="55"/>
      <c r="C680" s="55"/>
      <c r="D680" s="55"/>
      <c r="E680" s="14">
        <f t="shared" si="195"/>
        <v>3</v>
      </c>
      <c r="F680" s="11">
        <f t="shared" si="196"/>
        <v>0</v>
      </c>
      <c r="G680" s="13"/>
      <c r="H680" s="3"/>
      <c r="L680" s="17" t="str">
        <f>L$14</f>
        <v>Y - число начисленных баллов.</v>
      </c>
    </row>
    <row r="681" spans="1:12" ht="19.5" thickBot="1">
      <c r="A681" s="27" t="s">
        <v>80</v>
      </c>
      <c r="B681" s="30">
        <v>0</v>
      </c>
      <c r="C681" s="30">
        <v>1</v>
      </c>
      <c r="D681" s="30">
        <v>2</v>
      </c>
      <c r="E681" s="31">
        <v>3</v>
      </c>
      <c r="H681" s="6"/>
      <c r="L681" s="17">
        <f>L$15</f>
        <v>0</v>
      </c>
    </row>
    <row r="682" spans="1:12" ht="19.5" thickTop="1" thickBot="1">
      <c r="A682" s="28">
        <v>2</v>
      </c>
      <c r="B682" s="56"/>
      <c r="C682" s="57"/>
      <c r="D682" s="57"/>
      <c r="E682" s="58"/>
      <c r="F682" s="62">
        <f>SUM(B682:E682)</f>
        <v>0</v>
      </c>
      <c r="H682" s="3"/>
      <c r="I682" s="24" t="s">
        <v>81</v>
      </c>
      <c r="J682" s="43">
        <f>IF(SUM(B669:D680)&gt;0,1,10^(-5))</f>
        <v>1.0000000000000001E-5</v>
      </c>
      <c r="L682" s="17">
        <f>L$16</f>
        <v>0</v>
      </c>
    </row>
    <row r="683" spans="1:12" ht="20.25" thickTop="1" thickBot="1">
      <c r="A683" s="29">
        <v>3</v>
      </c>
      <c r="B683" s="59"/>
      <c r="C683" s="60"/>
      <c r="D683" s="60"/>
      <c r="E683" s="61"/>
      <c r="F683" s="63">
        <f>SUM(B683:E683)</f>
        <v>0</v>
      </c>
      <c r="H683" s="6"/>
      <c r="L683" s="17">
        <f>L$17</f>
        <v>0</v>
      </c>
    </row>
    <row r="684" spans="1:12" ht="19.5" thickTop="1" thickBot="1">
      <c r="B684" s="64">
        <f>B682+B683</f>
        <v>0</v>
      </c>
      <c r="C684" s="65">
        <f t="shared" ref="C684" si="197">C682+C683</f>
        <v>0</v>
      </c>
      <c r="D684" s="65">
        <f t="shared" ref="D684" si="198">D682+D683</f>
        <v>0</v>
      </c>
      <c r="E684" s="66">
        <f t="shared" ref="E684" si="199">E682+E683</f>
        <v>0</v>
      </c>
      <c r="F684" s="45">
        <f>F682+F683</f>
        <v>0</v>
      </c>
    </row>
    <row r="685" spans="1:12" ht="20.25" thickTop="1" thickBot="1">
      <c r="A685" s="5">
        <f>'Название и список группы'!A39</f>
        <v>38</v>
      </c>
      <c r="B685" s="18">
        <f>'Название и список группы'!B39</f>
        <v>0</v>
      </c>
      <c r="C685" s="18"/>
      <c r="D685" s="18"/>
      <c r="E685" s="18"/>
      <c r="F685" s="18"/>
      <c r="G685" s="18"/>
      <c r="H685" s="18"/>
      <c r="I685" s="18"/>
      <c r="J685" s="18"/>
    </row>
    <row r="686" spans="1:12" ht="19.5" thickTop="1" thickBot="1">
      <c r="A686" s="1" t="s">
        <v>69</v>
      </c>
      <c r="B686" s="11" t="s">
        <v>70</v>
      </c>
      <c r="C686" s="11" t="s">
        <v>71</v>
      </c>
      <c r="D686" s="11" t="s">
        <v>72</v>
      </c>
      <c r="E686" s="11" t="s">
        <v>73</v>
      </c>
      <c r="F686" s="11" t="s">
        <v>74</v>
      </c>
      <c r="G686" s="13"/>
      <c r="H686" s="3"/>
      <c r="I686" s="3"/>
      <c r="J686" s="44" t="s">
        <v>0</v>
      </c>
      <c r="L686" s="4" t="str">
        <f>L$2</f>
        <v>12 серий бросков монеты</v>
      </c>
    </row>
    <row r="687" spans="1:12" ht="20.25" thickTop="1" thickBot="1">
      <c r="A687" s="22" t="s">
        <v>58</v>
      </c>
      <c r="B687" s="54"/>
      <c r="C687" s="54"/>
      <c r="D687" s="54"/>
      <c r="E687" s="11">
        <f>IF(B687=1,2,3)</f>
        <v>3</v>
      </c>
      <c r="F687" s="11">
        <f>IF(B687=1,IF(C687=1,3,1),C687+D687)</f>
        <v>0</v>
      </c>
      <c r="G687" s="13"/>
      <c r="H687" s="6"/>
      <c r="I687" s="6"/>
      <c r="J687" s="45">
        <f>IF(F702=12,1,0.000001)</f>
        <v>9.9999999999999995E-7</v>
      </c>
      <c r="L687" s="17" t="str">
        <f>L$3</f>
        <v>Если в первом броске серии</v>
      </c>
    </row>
    <row r="688" spans="1:12" ht="19.5" thickTop="1">
      <c r="A688" s="22" t="s">
        <v>59</v>
      </c>
      <c r="B688" s="54"/>
      <c r="C688" s="54"/>
      <c r="D688" s="54"/>
      <c r="E688" s="11">
        <f t="shared" ref="E688:E698" si="200">IF(B688=1,2,3)</f>
        <v>3</v>
      </c>
      <c r="F688" s="11">
        <f t="shared" ref="F688:F698" si="201">IF(B688=1,IF(C688=1,3,1),C688+D688)</f>
        <v>0</v>
      </c>
      <c r="G688" s="13"/>
      <c r="H688" s="3"/>
      <c r="I688" s="6"/>
      <c r="L688" s="17" t="str">
        <f>L$4</f>
        <v>выпал "орел", то начисляется 1 балл и</v>
      </c>
    </row>
    <row r="689" spans="1:12" ht="18.75">
      <c r="A689" s="22" t="s">
        <v>60</v>
      </c>
      <c r="B689" s="54"/>
      <c r="C689" s="54"/>
      <c r="D689" s="54"/>
      <c r="E689" s="11">
        <f t="shared" si="200"/>
        <v>3</v>
      </c>
      <c r="F689" s="11">
        <f t="shared" si="201"/>
        <v>0</v>
      </c>
      <c r="G689" s="12"/>
      <c r="H689" s="6"/>
      <c r="I689" s="6"/>
      <c r="L689" s="17" t="str">
        <f>L$5</f>
        <v xml:space="preserve"> серию завершает второй бросок.</v>
      </c>
    </row>
    <row r="690" spans="1:12" ht="18.75">
      <c r="A690" s="22" t="s">
        <v>61</v>
      </c>
      <c r="B690" s="54"/>
      <c r="C690" s="54"/>
      <c r="D690" s="54"/>
      <c r="E690" s="11">
        <f t="shared" si="200"/>
        <v>3</v>
      </c>
      <c r="F690" s="11">
        <f t="shared" si="201"/>
        <v>0</v>
      </c>
      <c r="G690" s="13"/>
      <c r="H690" s="3"/>
      <c r="I690" s="7"/>
      <c r="L690" s="17" t="str">
        <f>L$6</f>
        <v xml:space="preserve"> Если на втором броске "орел",</v>
      </c>
    </row>
    <row r="691" spans="1:12" ht="18.75">
      <c r="A691" s="22" t="s">
        <v>62</v>
      </c>
      <c r="B691" s="54"/>
      <c r="C691" s="54"/>
      <c r="D691" s="54"/>
      <c r="E691" s="11">
        <f t="shared" si="200"/>
        <v>3</v>
      </c>
      <c r="F691" s="11">
        <f t="shared" si="201"/>
        <v>0</v>
      </c>
      <c r="G691" s="16"/>
      <c r="H691" s="6"/>
      <c r="I691" s="7"/>
      <c r="L691" s="17" t="str">
        <f>L$7</f>
        <v>добавляют 2 балла, иначе 0.</v>
      </c>
    </row>
    <row r="692" spans="1:12">
      <c r="A692" s="22" t="s">
        <v>63</v>
      </c>
      <c r="B692" s="54"/>
      <c r="C692" s="54"/>
      <c r="D692" s="54"/>
      <c r="E692" s="11">
        <f t="shared" si="200"/>
        <v>3</v>
      </c>
      <c r="F692" s="11">
        <f t="shared" si="201"/>
        <v>0</v>
      </c>
      <c r="G692" s="12"/>
      <c r="H692" s="3"/>
      <c r="L692" s="17" t="str">
        <f>L$8</f>
        <v>Если в первом броске серии</v>
      </c>
    </row>
    <row r="693" spans="1:12" ht="18.75">
      <c r="A693" s="22" t="s">
        <v>64</v>
      </c>
      <c r="B693" s="54"/>
      <c r="C693" s="54"/>
      <c r="D693" s="54"/>
      <c r="E693" s="11">
        <f t="shared" si="200"/>
        <v>3</v>
      </c>
      <c r="F693" s="11">
        <f t="shared" si="201"/>
        <v>0</v>
      </c>
      <c r="G693" s="16"/>
      <c r="H693" s="6"/>
      <c r="L693" s="17" t="str">
        <f>L$9</f>
        <v>выпала "решка", то серию завершают</v>
      </c>
    </row>
    <row r="694" spans="1:12">
      <c r="A694" s="22" t="s">
        <v>65</v>
      </c>
      <c r="B694" s="54"/>
      <c r="C694" s="54"/>
      <c r="D694" s="54"/>
      <c r="E694" s="11">
        <f t="shared" si="200"/>
        <v>3</v>
      </c>
      <c r="F694" s="11">
        <f t="shared" si="201"/>
        <v>0</v>
      </c>
      <c r="G694" s="13"/>
      <c r="H694" s="3"/>
      <c r="L694" s="17" t="str">
        <f>L$10</f>
        <v xml:space="preserve"> второй и третий броски.</v>
      </c>
    </row>
    <row r="695" spans="1:12" ht="18.75">
      <c r="A695" s="22" t="s">
        <v>66</v>
      </c>
      <c r="B695" s="54"/>
      <c r="C695" s="54"/>
      <c r="D695" s="54"/>
      <c r="E695" s="11">
        <f t="shared" si="200"/>
        <v>3</v>
      </c>
      <c r="F695" s="11">
        <f t="shared" si="201"/>
        <v>0</v>
      </c>
      <c r="G695" s="12"/>
      <c r="H695" s="6"/>
      <c r="L695" s="17" t="str">
        <f>L$11</f>
        <v xml:space="preserve"> За каждого "орла" при 2 и 3-м броске</v>
      </c>
    </row>
    <row r="696" spans="1:12">
      <c r="A696" s="22" t="s">
        <v>67</v>
      </c>
      <c r="B696" s="54"/>
      <c r="C696" s="54"/>
      <c r="D696" s="54"/>
      <c r="E696" s="11">
        <f t="shared" si="200"/>
        <v>3</v>
      </c>
      <c r="F696" s="11">
        <f t="shared" si="201"/>
        <v>0</v>
      </c>
      <c r="G696" s="13"/>
      <c r="H696" s="3"/>
      <c r="L696" s="17" t="str">
        <f>L$12</f>
        <v>начисляется 1 балл.</v>
      </c>
    </row>
    <row r="697" spans="1:12" ht="18.75">
      <c r="A697" s="22" t="s">
        <v>68</v>
      </c>
      <c r="B697" s="54"/>
      <c r="C697" s="54"/>
      <c r="D697" s="54"/>
      <c r="E697" s="11">
        <f t="shared" si="200"/>
        <v>3</v>
      </c>
      <c r="F697" s="11">
        <f t="shared" si="201"/>
        <v>0</v>
      </c>
      <c r="G697" s="13"/>
      <c r="H697" s="6"/>
      <c r="L697" s="17" t="str">
        <f>L$13</f>
        <v>X - общее число бросков в серии,</v>
      </c>
    </row>
    <row r="698" spans="1:12" ht="18.75" thickBot="1">
      <c r="A698" s="25" t="s">
        <v>75</v>
      </c>
      <c r="B698" s="55"/>
      <c r="C698" s="55"/>
      <c r="D698" s="55"/>
      <c r="E698" s="14">
        <f t="shared" si="200"/>
        <v>3</v>
      </c>
      <c r="F698" s="11">
        <f t="shared" si="201"/>
        <v>0</v>
      </c>
      <c r="G698" s="13"/>
      <c r="H698" s="3"/>
      <c r="L698" s="17" t="str">
        <f>L$14</f>
        <v>Y - число начисленных баллов.</v>
      </c>
    </row>
    <row r="699" spans="1:12" ht="19.5" thickBot="1">
      <c r="A699" s="27" t="s">
        <v>80</v>
      </c>
      <c r="B699" s="30">
        <v>0</v>
      </c>
      <c r="C699" s="30">
        <v>1</v>
      </c>
      <c r="D699" s="30">
        <v>2</v>
      </c>
      <c r="E699" s="31">
        <v>3</v>
      </c>
      <c r="H699" s="6"/>
      <c r="L699" s="17">
        <f>L$15</f>
        <v>0</v>
      </c>
    </row>
    <row r="700" spans="1:12" ht="19.5" thickTop="1" thickBot="1">
      <c r="A700" s="28">
        <v>2</v>
      </c>
      <c r="B700" s="56"/>
      <c r="C700" s="57"/>
      <c r="D700" s="57"/>
      <c r="E700" s="58"/>
      <c r="F700" s="62">
        <f>SUM(B700:E700)</f>
        <v>0</v>
      </c>
      <c r="H700" s="3"/>
      <c r="I700" s="24" t="s">
        <v>81</v>
      </c>
      <c r="J700" s="43">
        <f>IF(SUM(B687:D698)&gt;0,1,10^(-5))</f>
        <v>1.0000000000000001E-5</v>
      </c>
      <c r="L700" s="17">
        <f>L$16</f>
        <v>0</v>
      </c>
    </row>
    <row r="701" spans="1:12" ht="20.25" thickTop="1" thickBot="1">
      <c r="A701" s="29">
        <v>3</v>
      </c>
      <c r="B701" s="59"/>
      <c r="C701" s="60"/>
      <c r="D701" s="60"/>
      <c r="E701" s="61"/>
      <c r="F701" s="63">
        <f>SUM(B701:E701)</f>
        <v>0</v>
      </c>
      <c r="H701" s="6"/>
      <c r="L701" s="17">
        <f>L$17</f>
        <v>0</v>
      </c>
    </row>
    <row r="702" spans="1:12" ht="19.5" thickTop="1" thickBot="1">
      <c r="B702" s="64">
        <f>B700+B701</f>
        <v>0</v>
      </c>
      <c r="C702" s="65">
        <f t="shared" ref="C702" si="202">C700+C701</f>
        <v>0</v>
      </c>
      <c r="D702" s="65">
        <f t="shared" ref="D702" si="203">D700+D701</f>
        <v>0</v>
      </c>
      <c r="E702" s="66">
        <f t="shared" ref="E702" si="204">E700+E701</f>
        <v>0</v>
      </c>
      <c r="F702" s="45">
        <f>F700+F701</f>
        <v>0</v>
      </c>
    </row>
    <row r="703" spans="1:12" ht="20.25" thickTop="1" thickBot="1">
      <c r="A703" s="5">
        <f>'Название и список группы'!A40</f>
        <v>39</v>
      </c>
      <c r="B703" s="18">
        <f>'Название и список группы'!B40</f>
        <v>0</v>
      </c>
      <c r="C703" s="18"/>
      <c r="D703" s="18"/>
      <c r="E703" s="18"/>
      <c r="F703" s="18"/>
      <c r="G703" s="18"/>
      <c r="H703" s="18"/>
      <c r="I703" s="18"/>
      <c r="J703" s="18"/>
    </row>
    <row r="704" spans="1:12" ht="19.5" thickTop="1" thickBot="1">
      <c r="A704" s="1" t="s">
        <v>69</v>
      </c>
      <c r="B704" s="11" t="s">
        <v>70</v>
      </c>
      <c r="C704" s="11" t="s">
        <v>71</v>
      </c>
      <c r="D704" s="11" t="s">
        <v>72</v>
      </c>
      <c r="E704" s="11" t="s">
        <v>73</v>
      </c>
      <c r="F704" s="11" t="s">
        <v>74</v>
      </c>
      <c r="G704" s="13"/>
      <c r="H704" s="3"/>
      <c r="I704" s="3"/>
      <c r="J704" s="44" t="s">
        <v>0</v>
      </c>
      <c r="L704" s="4" t="str">
        <f>L$2</f>
        <v>12 серий бросков монеты</v>
      </c>
    </row>
    <row r="705" spans="1:12" ht="20.25" thickTop="1" thickBot="1">
      <c r="A705" s="22" t="s">
        <v>58</v>
      </c>
      <c r="B705" s="54"/>
      <c r="C705" s="54"/>
      <c r="D705" s="54"/>
      <c r="E705" s="11">
        <f>IF(B705=1,2,3)</f>
        <v>3</v>
      </c>
      <c r="F705" s="11">
        <f>IF(B705=1,IF(C705=1,3,1),C705+D705)</f>
        <v>0</v>
      </c>
      <c r="G705" s="13"/>
      <c r="H705" s="6"/>
      <c r="I705" s="6"/>
      <c r="J705" s="45">
        <f>IF(F720=12,1,0.000001)</f>
        <v>9.9999999999999995E-7</v>
      </c>
      <c r="L705" s="17" t="str">
        <f>L$3</f>
        <v>Если в первом броске серии</v>
      </c>
    </row>
    <row r="706" spans="1:12" ht="19.5" thickTop="1">
      <c r="A706" s="22" t="s">
        <v>59</v>
      </c>
      <c r="B706" s="54"/>
      <c r="C706" s="54"/>
      <c r="D706" s="54"/>
      <c r="E706" s="11">
        <f t="shared" ref="E706:E716" si="205">IF(B706=1,2,3)</f>
        <v>3</v>
      </c>
      <c r="F706" s="11">
        <f t="shared" ref="F706:F716" si="206">IF(B706=1,IF(C706=1,3,1),C706+D706)</f>
        <v>0</v>
      </c>
      <c r="G706" s="13"/>
      <c r="H706" s="3"/>
      <c r="I706" s="6"/>
      <c r="L706" s="17" t="str">
        <f>L$4</f>
        <v>выпал "орел", то начисляется 1 балл и</v>
      </c>
    </row>
    <row r="707" spans="1:12" ht="18.75">
      <c r="A707" s="22" t="s">
        <v>60</v>
      </c>
      <c r="B707" s="54"/>
      <c r="C707" s="54"/>
      <c r="D707" s="54"/>
      <c r="E707" s="11">
        <f t="shared" si="205"/>
        <v>3</v>
      </c>
      <c r="F707" s="11">
        <f t="shared" si="206"/>
        <v>0</v>
      </c>
      <c r="G707" s="12"/>
      <c r="H707" s="6"/>
      <c r="I707" s="6"/>
      <c r="L707" s="17" t="str">
        <f>L$5</f>
        <v xml:space="preserve"> серию завершает второй бросок.</v>
      </c>
    </row>
    <row r="708" spans="1:12" ht="18.75">
      <c r="A708" s="22" t="s">
        <v>61</v>
      </c>
      <c r="B708" s="54"/>
      <c r="C708" s="54"/>
      <c r="D708" s="54"/>
      <c r="E708" s="11">
        <f t="shared" si="205"/>
        <v>3</v>
      </c>
      <c r="F708" s="11">
        <f t="shared" si="206"/>
        <v>0</v>
      </c>
      <c r="G708" s="13"/>
      <c r="H708" s="3"/>
      <c r="I708" s="7"/>
      <c r="L708" s="17" t="str">
        <f>L$6</f>
        <v xml:space="preserve"> Если на втором броске "орел",</v>
      </c>
    </row>
    <row r="709" spans="1:12" ht="18.75">
      <c r="A709" s="22" t="s">
        <v>62</v>
      </c>
      <c r="B709" s="54"/>
      <c r="C709" s="54"/>
      <c r="D709" s="54"/>
      <c r="E709" s="11">
        <f t="shared" si="205"/>
        <v>3</v>
      </c>
      <c r="F709" s="11">
        <f t="shared" si="206"/>
        <v>0</v>
      </c>
      <c r="G709" s="16"/>
      <c r="H709" s="6"/>
      <c r="I709" s="7"/>
      <c r="L709" s="17" t="str">
        <f>L$7</f>
        <v>добавляют 2 балла, иначе 0.</v>
      </c>
    </row>
    <row r="710" spans="1:12">
      <c r="A710" s="22" t="s">
        <v>63</v>
      </c>
      <c r="B710" s="54"/>
      <c r="C710" s="54"/>
      <c r="D710" s="54"/>
      <c r="E710" s="11">
        <f t="shared" si="205"/>
        <v>3</v>
      </c>
      <c r="F710" s="11">
        <f t="shared" si="206"/>
        <v>0</v>
      </c>
      <c r="G710" s="12"/>
      <c r="H710" s="3"/>
      <c r="L710" s="17" t="str">
        <f>L$8</f>
        <v>Если в первом броске серии</v>
      </c>
    </row>
    <row r="711" spans="1:12" ht="18.75">
      <c r="A711" s="22" t="s">
        <v>64</v>
      </c>
      <c r="B711" s="54"/>
      <c r="C711" s="54"/>
      <c r="D711" s="54"/>
      <c r="E711" s="11">
        <f t="shared" si="205"/>
        <v>3</v>
      </c>
      <c r="F711" s="11">
        <f t="shared" si="206"/>
        <v>0</v>
      </c>
      <c r="G711" s="16"/>
      <c r="H711" s="6"/>
      <c r="L711" s="17" t="str">
        <f>L$9</f>
        <v>выпала "решка", то серию завершают</v>
      </c>
    </row>
    <row r="712" spans="1:12">
      <c r="A712" s="22" t="s">
        <v>65</v>
      </c>
      <c r="B712" s="54"/>
      <c r="C712" s="54"/>
      <c r="D712" s="54"/>
      <c r="E712" s="11">
        <f t="shared" si="205"/>
        <v>3</v>
      </c>
      <c r="F712" s="11">
        <f t="shared" si="206"/>
        <v>0</v>
      </c>
      <c r="G712" s="13"/>
      <c r="H712" s="3"/>
      <c r="L712" s="17" t="str">
        <f>L$10</f>
        <v xml:space="preserve"> второй и третий броски.</v>
      </c>
    </row>
    <row r="713" spans="1:12" ht="18.75">
      <c r="A713" s="22" t="s">
        <v>66</v>
      </c>
      <c r="B713" s="54"/>
      <c r="C713" s="54"/>
      <c r="D713" s="54"/>
      <c r="E713" s="11">
        <f t="shared" si="205"/>
        <v>3</v>
      </c>
      <c r="F713" s="11">
        <f t="shared" si="206"/>
        <v>0</v>
      </c>
      <c r="G713" s="12"/>
      <c r="H713" s="6"/>
      <c r="L713" s="17" t="str">
        <f>L$11</f>
        <v xml:space="preserve"> За каждого "орла" при 2 и 3-м броске</v>
      </c>
    </row>
    <row r="714" spans="1:12">
      <c r="A714" s="22" t="s">
        <v>67</v>
      </c>
      <c r="B714" s="54"/>
      <c r="C714" s="54"/>
      <c r="D714" s="54"/>
      <c r="E714" s="11">
        <f t="shared" si="205"/>
        <v>3</v>
      </c>
      <c r="F714" s="11">
        <f t="shared" si="206"/>
        <v>0</v>
      </c>
      <c r="G714" s="13"/>
      <c r="H714" s="3"/>
      <c r="L714" s="17" t="str">
        <f>L$12</f>
        <v>начисляется 1 балл.</v>
      </c>
    </row>
    <row r="715" spans="1:12" ht="18.75">
      <c r="A715" s="22" t="s">
        <v>68</v>
      </c>
      <c r="B715" s="54"/>
      <c r="C715" s="54"/>
      <c r="D715" s="54"/>
      <c r="E715" s="11">
        <f t="shared" si="205"/>
        <v>3</v>
      </c>
      <c r="F715" s="11">
        <f t="shared" si="206"/>
        <v>0</v>
      </c>
      <c r="G715" s="13"/>
      <c r="H715" s="6"/>
      <c r="L715" s="17" t="str">
        <f>L$13</f>
        <v>X - общее число бросков в серии,</v>
      </c>
    </row>
    <row r="716" spans="1:12" ht="18.75" thickBot="1">
      <c r="A716" s="25" t="s">
        <v>75</v>
      </c>
      <c r="B716" s="55"/>
      <c r="C716" s="55"/>
      <c r="D716" s="55"/>
      <c r="E716" s="14">
        <f t="shared" si="205"/>
        <v>3</v>
      </c>
      <c r="F716" s="11">
        <f t="shared" si="206"/>
        <v>0</v>
      </c>
      <c r="G716" s="13"/>
      <c r="H716" s="3"/>
      <c r="L716" s="17" t="str">
        <f>L$14</f>
        <v>Y - число начисленных баллов.</v>
      </c>
    </row>
    <row r="717" spans="1:12" ht="19.5" thickBot="1">
      <c r="A717" s="27" t="s">
        <v>80</v>
      </c>
      <c r="B717" s="30">
        <v>0</v>
      </c>
      <c r="C717" s="30">
        <v>1</v>
      </c>
      <c r="D717" s="30">
        <v>2</v>
      </c>
      <c r="E717" s="31">
        <v>3</v>
      </c>
      <c r="H717" s="6"/>
      <c r="L717" s="17">
        <f>L$15</f>
        <v>0</v>
      </c>
    </row>
    <row r="718" spans="1:12" ht="19.5" thickTop="1" thickBot="1">
      <c r="A718" s="28">
        <v>2</v>
      </c>
      <c r="B718" s="56"/>
      <c r="C718" s="57"/>
      <c r="D718" s="57"/>
      <c r="E718" s="58"/>
      <c r="F718" s="62">
        <f>SUM(B718:E718)</f>
        <v>0</v>
      </c>
      <c r="H718" s="3"/>
      <c r="I718" s="24" t="s">
        <v>81</v>
      </c>
      <c r="J718" s="43">
        <f>IF(SUM(B705:D716)&gt;0,1,10^(-5))</f>
        <v>1.0000000000000001E-5</v>
      </c>
      <c r="L718" s="17">
        <f>L$16</f>
        <v>0</v>
      </c>
    </row>
    <row r="719" spans="1:12" ht="20.25" thickTop="1" thickBot="1">
      <c r="A719" s="29">
        <v>3</v>
      </c>
      <c r="B719" s="59"/>
      <c r="C719" s="60"/>
      <c r="D719" s="60"/>
      <c r="E719" s="61"/>
      <c r="F719" s="63">
        <f>SUM(B719:E719)</f>
        <v>0</v>
      </c>
      <c r="H719" s="6"/>
      <c r="L719" s="17">
        <f>L$17</f>
        <v>0</v>
      </c>
    </row>
    <row r="720" spans="1:12" ht="19.5" thickTop="1" thickBot="1">
      <c r="B720" s="64">
        <f>B718+B719</f>
        <v>0</v>
      </c>
      <c r="C720" s="65">
        <f t="shared" ref="C720" si="207">C718+C719</f>
        <v>0</v>
      </c>
      <c r="D720" s="65">
        <f t="shared" ref="D720" si="208">D718+D719</f>
        <v>0</v>
      </c>
      <c r="E720" s="66">
        <f t="shared" ref="E720" si="209">E718+E719</f>
        <v>0</v>
      </c>
      <c r="F720" s="45">
        <f>F718+F719</f>
        <v>0</v>
      </c>
    </row>
    <row r="721" spans="1:12" ht="20.25" thickTop="1" thickBot="1">
      <c r="A721" s="5">
        <f>'Название и список группы'!A41</f>
        <v>40</v>
      </c>
      <c r="B721" s="18">
        <f>'Название и список группы'!B41</f>
        <v>0</v>
      </c>
      <c r="C721" s="18"/>
      <c r="D721" s="18"/>
      <c r="E721" s="18"/>
      <c r="F721" s="18"/>
      <c r="G721" s="18"/>
      <c r="H721" s="18"/>
      <c r="I721" s="18"/>
      <c r="J721" s="18"/>
    </row>
    <row r="722" spans="1:12" ht="19.5" thickTop="1" thickBot="1">
      <c r="A722" s="1" t="s">
        <v>69</v>
      </c>
      <c r="B722" s="11" t="s">
        <v>70</v>
      </c>
      <c r="C722" s="11" t="s">
        <v>71</v>
      </c>
      <c r="D722" s="11" t="s">
        <v>72</v>
      </c>
      <c r="E722" s="11" t="s">
        <v>73</v>
      </c>
      <c r="F722" s="11" t="s">
        <v>74</v>
      </c>
      <c r="G722" s="13"/>
      <c r="H722" s="3"/>
      <c r="I722" s="3"/>
      <c r="J722" s="44" t="s">
        <v>0</v>
      </c>
      <c r="L722" s="4" t="str">
        <f>L$2</f>
        <v>12 серий бросков монеты</v>
      </c>
    </row>
    <row r="723" spans="1:12" ht="20.25" thickTop="1" thickBot="1">
      <c r="A723" s="22" t="s">
        <v>58</v>
      </c>
      <c r="B723" s="54"/>
      <c r="C723" s="54"/>
      <c r="D723" s="54"/>
      <c r="E723" s="11">
        <f>IF(B723=1,2,3)</f>
        <v>3</v>
      </c>
      <c r="F723" s="11">
        <f>IF(B723=1,IF(C723=1,3,1),C723+D723)</f>
        <v>0</v>
      </c>
      <c r="G723" s="13"/>
      <c r="H723" s="6"/>
      <c r="I723" s="6"/>
      <c r="J723" s="45">
        <f>IF(F738=12,1,0.000001)</f>
        <v>9.9999999999999995E-7</v>
      </c>
      <c r="L723" s="17" t="str">
        <f>L$3</f>
        <v>Если в первом броске серии</v>
      </c>
    </row>
    <row r="724" spans="1:12" ht="19.5" thickTop="1">
      <c r="A724" s="22" t="s">
        <v>59</v>
      </c>
      <c r="B724" s="54"/>
      <c r="C724" s="54"/>
      <c r="D724" s="54"/>
      <c r="E724" s="11">
        <f t="shared" ref="E724:E734" si="210">IF(B724=1,2,3)</f>
        <v>3</v>
      </c>
      <c r="F724" s="11">
        <f t="shared" ref="F724:F734" si="211">IF(B724=1,IF(C724=1,3,1),C724+D724)</f>
        <v>0</v>
      </c>
      <c r="G724" s="13"/>
      <c r="H724" s="3"/>
      <c r="I724" s="6"/>
      <c r="L724" s="17" t="str">
        <f>L$4</f>
        <v>выпал "орел", то начисляется 1 балл и</v>
      </c>
    </row>
    <row r="725" spans="1:12" ht="18.75">
      <c r="A725" s="22" t="s">
        <v>60</v>
      </c>
      <c r="B725" s="54"/>
      <c r="C725" s="54"/>
      <c r="D725" s="54"/>
      <c r="E725" s="11">
        <f t="shared" si="210"/>
        <v>3</v>
      </c>
      <c r="F725" s="11">
        <f t="shared" si="211"/>
        <v>0</v>
      </c>
      <c r="G725" s="12"/>
      <c r="H725" s="6"/>
      <c r="I725" s="6"/>
      <c r="L725" s="17" t="str">
        <f>L$5</f>
        <v xml:space="preserve"> серию завершает второй бросок.</v>
      </c>
    </row>
    <row r="726" spans="1:12" ht="18.75">
      <c r="A726" s="22" t="s">
        <v>61</v>
      </c>
      <c r="B726" s="54"/>
      <c r="C726" s="54"/>
      <c r="D726" s="54"/>
      <c r="E726" s="11">
        <f t="shared" si="210"/>
        <v>3</v>
      </c>
      <c r="F726" s="11">
        <f t="shared" si="211"/>
        <v>0</v>
      </c>
      <c r="G726" s="13"/>
      <c r="H726" s="3"/>
      <c r="I726" s="7"/>
      <c r="L726" s="17" t="str">
        <f>L$6</f>
        <v xml:space="preserve"> Если на втором броске "орел",</v>
      </c>
    </row>
    <row r="727" spans="1:12" ht="18.75">
      <c r="A727" s="22" t="s">
        <v>62</v>
      </c>
      <c r="B727" s="54"/>
      <c r="C727" s="54"/>
      <c r="D727" s="54"/>
      <c r="E727" s="11">
        <f t="shared" si="210"/>
        <v>3</v>
      </c>
      <c r="F727" s="11">
        <f t="shared" si="211"/>
        <v>0</v>
      </c>
      <c r="G727" s="16"/>
      <c r="H727" s="6"/>
      <c r="I727" s="7"/>
      <c r="L727" s="17" t="str">
        <f>L$7</f>
        <v>добавляют 2 балла, иначе 0.</v>
      </c>
    </row>
    <row r="728" spans="1:12">
      <c r="A728" s="22" t="s">
        <v>63</v>
      </c>
      <c r="B728" s="54"/>
      <c r="C728" s="54"/>
      <c r="D728" s="54"/>
      <c r="E728" s="11">
        <f t="shared" si="210"/>
        <v>3</v>
      </c>
      <c r="F728" s="11">
        <f t="shared" si="211"/>
        <v>0</v>
      </c>
      <c r="G728" s="12"/>
      <c r="H728" s="3"/>
      <c r="L728" s="17" t="str">
        <f>L$8</f>
        <v>Если в первом броске серии</v>
      </c>
    </row>
    <row r="729" spans="1:12" ht="18.75">
      <c r="A729" s="22" t="s">
        <v>64</v>
      </c>
      <c r="B729" s="54"/>
      <c r="C729" s="54"/>
      <c r="D729" s="54"/>
      <c r="E729" s="11">
        <f t="shared" si="210"/>
        <v>3</v>
      </c>
      <c r="F729" s="11">
        <f t="shared" si="211"/>
        <v>0</v>
      </c>
      <c r="G729" s="16"/>
      <c r="H729" s="6"/>
      <c r="L729" s="17" t="str">
        <f>L$9</f>
        <v>выпала "решка", то серию завершают</v>
      </c>
    </row>
    <row r="730" spans="1:12">
      <c r="A730" s="22" t="s">
        <v>65</v>
      </c>
      <c r="B730" s="54"/>
      <c r="C730" s="54"/>
      <c r="D730" s="54"/>
      <c r="E730" s="11">
        <f t="shared" si="210"/>
        <v>3</v>
      </c>
      <c r="F730" s="11">
        <f t="shared" si="211"/>
        <v>0</v>
      </c>
      <c r="G730" s="13"/>
      <c r="H730" s="3"/>
      <c r="L730" s="17" t="str">
        <f>L$10</f>
        <v xml:space="preserve"> второй и третий броски.</v>
      </c>
    </row>
    <row r="731" spans="1:12" ht="18.75">
      <c r="A731" s="22" t="s">
        <v>66</v>
      </c>
      <c r="B731" s="54"/>
      <c r="C731" s="54"/>
      <c r="D731" s="54"/>
      <c r="E731" s="11">
        <f t="shared" si="210"/>
        <v>3</v>
      </c>
      <c r="F731" s="11">
        <f t="shared" si="211"/>
        <v>0</v>
      </c>
      <c r="G731" s="12"/>
      <c r="H731" s="6"/>
      <c r="L731" s="17" t="str">
        <f>L$11</f>
        <v xml:space="preserve"> За каждого "орла" при 2 и 3-м броске</v>
      </c>
    </row>
    <row r="732" spans="1:12">
      <c r="A732" s="22" t="s">
        <v>67</v>
      </c>
      <c r="B732" s="54"/>
      <c r="C732" s="54"/>
      <c r="D732" s="54"/>
      <c r="E732" s="11">
        <f t="shared" si="210"/>
        <v>3</v>
      </c>
      <c r="F732" s="11">
        <f t="shared" si="211"/>
        <v>0</v>
      </c>
      <c r="G732" s="13"/>
      <c r="H732" s="3"/>
      <c r="L732" s="17" t="str">
        <f>L$12</f>
        <v>начисляется 1 балл.</v>
      </c>
    </row>
    <row r="733" spans="1:12" ht="18.75">
      <c r="A733" s="22" t="s">
        <v>68</v>
      </c>
      <c r="B733" s="54"/>
      <c r="C733" s="54"/>
      <c r="D733" s="54"/>
      <c r="E733" s="11">
        <f t="shared" si="210"/>
        <v>3</v>
      </c>
      <c r="F733" s="11">
        <f t="shared" si="211"/>
        <v>0</v>
      </c>
      <c r="G733" s="13"/>
      <c r="H733" s="6"/>
      <c r="L733" s="17" t="str">
        <f>L$13</f>
        <v>X - общее число бросков в серии,</v>
      </c>
    </row>
    <row r="734" spans="1:12" ht="18.75" thickBot="1">
      <c r="A734" s="25" t="s">
        <v>75</v>
      </c>
      <c r="B734" s="55"/>
      <c r="C734" s="55"/>
      <c r="D734" s="55"/>
      <c r="E734" s="14">
        <f t="shared" si="210"/>
        <v>3</v>
      </c>
      <c r="F734" s="11">
        <f t="shared" si="211"/>
        <v>0</v>
      </c>
      <c r="G734" s="13"/>
      <c r="H734" s="3"/>
      <c r="L734" s="17" t="str">
        <f>L$14</f>
        <v>Y - число начисленных баллов.</v>
      </c>
    </row>
    <row r="735" spans="1:12" ht="19.5" thickBot="1">
      <c r="A735" s="27" t="s">
        <v>80</v>
      </c>
      <c r="B735" s="30">
        <v>0</v>
      </c>
      <c r="C735" s="30">
        <v>1</v>
      </c>
      <c r="D735" s="30">
        <v>2</v>
      </c>
      <c r="E735" s="31">
        <v>3</v>
      </c>
      <c r="H735" s="6"/>
      <c r="L735" s="17">
        <f>L$15</f>
        <v>0</v>
      </c>
    </row>
    <row r="736" spans="1:12" ht="19.5" thickTop="1" thickBot="1">
      <c r="A736" s="28">
        <v>2</v>
      </c>
      <c r="B736" s="56"/>
      <c r="C736" s="57"/>
      <c r="D736" s="57"/>
      <c r="E736" s="58"/>
      <c r="F736" s="62">
        <f>SUM(B736:E736)</f>
        <v>0</v>
      </c>
      <c r="H736" s="3"/>
      <c r="I736" s="24" t="s">
        <v>81</v>
      </c>
      <c r="J736" s="43">
        <f>IF(SUM(B723:D734)&gt;0,1,10^(-5))</f>
        <v>1.0000000000000001E-5</v>
      </c>
      <c r="L736" s="17">
        <f>L$16</f>
        <v>0</v>
      </c>
    </row>
    <row r="737" spans="1:12" ht="20.25" thickTop="1" thickBot="1">
      <c r="A737" s="29">
        <v>3</v>
      </c>
      <c r="B737" s="59"/>
      <c r="C737" s="60"/>
      <c r="D737" s="60"/>
      <c r="E737" s="61"/>
      <c r="F737" s="63">
        <f>SUM(B737:E737)</f>
        <v>0</v>
      </c>
      <c r="H737" s="6"/>
      <c r="L737" s="17">
        <f>L$17</f>
        <v>0</v>
      </c>
    </row>
    <row r="738" spans="1:12" ht="19.5" thickTop="1" thickBot="1">
      <c r="B738" s="64">
        <f>B736+B737</f>
        <v>0</v>
      </c>
      <c r="C738" s="65">
        <f t="shared" ref="C738" si="212">C736+C737</f>
        <v>0</v>
      </c>
      <c r="D738" s="65">
        <f t="shared" ref="D738" si="213">D736+D737</f>
        <v>0</v>
      </c>
      <c r="E738" s="66">
        <f t="shared" ref="E738" si="214">E736+E737</f>
        <v>0</v>
      </c>
      <c r="F738" s="45">
        <f>F736+F737</f>
        <v>0</v>
      </c>
    </row>
    <row r="739" spans="1:12" ht="20.25" thickTop="1" thickBot="1">
      <c r="A739" s="5" t="s">
        <v>57</v>
      </c>
      <c r="B739" s="18"/>
      <c r="C739" s="18"/>
      <c r="D739" s="18"/>
      <c r="E739" s="18"/>
      <c r="F739" s="18"/>
      <c r="G739" s="18"/>
      <c r="H739" s="18"/>
      <c r="I739" s="18"/>
      <c r="J739" s="18"/>
    </row>
    <row r="740" spans="1:12" ht="19.5" thickTop="1" thickBot="1">
      <c r="A740" s="1" t="s">
        <v>69</v>
      </c>
      <c r="B740" s="11" t="s">
        <v>70</v>
      </c>
      <c r="C740" s="11" t="s">
        <v>71</v>
      </c>
      <c r="D740" s="11" t="s">
        <v>72</v>
      </c>
      <c r="E740" s="11" t="s">
        <v>73</v>
      </c>
      <c r="F740" s="11" t="s">
        <v>74</v>
      </c>
      <c r="G740" s="13"/>
      <c r="H740" s="3"/>
      <c r="I740" s="3"/>
      <c r="J740" s="44" t="s">
        <v>0</v>
      </c>
      <c r="L740" s="4" t="str">
        <f>L$2</f>
        <v>12 серий бросков монеты</v>
      </c>
    </row>
    <row r="741" spans="1:12" ht="20.25" thickTop="1" thickBot="1">
      <c r="A741" s="22" t="s">
        <v>58</v>
      </c>
      <c r="B741" s="23">
        <v>1</v>
      </c>
      <c r="C741" s="23">
        <v>1</v>
      </c>
      <c r="D741" s="23"/>
      <c r="E741" s="11">
        <f>IF(B741=1,2,3)</f>
        <v>2</v>
      </c>
      <c r="F741" s="11">
        <f>IF(B741=1,IF(C741=1,3,1),C741+D741)</f>
        <v>3</v>
      </c>
      <c r="G741" s="13"/>
      <c r="H741" s="6"/>
      <c r="I741" s="6"/>
      <c r="J741" s="45">
        <f>IF(F756=10,1,0.000001)</f>
        <v>1</v>
      </c>
      <c r="L741" s="17" t="str">
        <f>L$3</f>
        <v>Если в первом броске серии</v>
      </c>
    </row>
    <row r="742" spans="1:12" ht="19.5" thickTop="1">
      <c r="A742" s="22" t="s">
        <v>59</v>
      </c>
      <c r="B742" s="23"/>
      <c r="C742" s="20"/>
      <c r="D742" s="23"/>
      <c r="E742" s="11">
        <f t="shared" ref="E742:E752" si="215">IF(B742=1,2,3)</f>
        <v>3</v>
      </c>
      <c r="F742" s="11">
        <f t="shared" ref="F742:F752" si="216">IF(B742=1,IF(C742=1,3,1),C742+D742)</f>
        <v>0</v>
      </c>
      <c r="G742" s="13"/>
      <c r="H742" s="3"/>
      <c r="I742" s="6"/>
      <c r="L742" s="17" t="str">
        <f>L$4</f>
        <v>выпал "орел", то начисляется 1 балл и</v>
      </c>
    </row>
    <row r="743" spans="1:12" ht="18.75">
      <c r="A743" s="22" t="s">
        <v>60</v>
      </c>
      <c r="B743" s="23"/>
      <c r="C743" s="23">
        <v>1</v>
      </c>
      <c r="D743" s="23">
        <v>1</v>
      </c>
      <c r="E743" s="11">
        <f t="shared" si="215"/>
        <v>3</v>
      </c>
      <c r="F743" s="11">
        <f t="shared" si="216"/>
        <v>2</v>
      </c>
      <c r="G743" s="12"/>
      <c r="H743" s="6"/>
      <c r="I743" s="6"/>
      <c r="L743" s="17" t="str">
        <f>L$5</f>
        <v xml:space="preserve"> серию завершает второй бросок.</v>
      </c>
    </row>
    <row r="744" spans="1:12" ht="18.75">
      <c r="A744" s="22" t="s">
        <v>61</v>
      </c>
      <c r="B744" s="23">
        <v>1</v>
      </c>
      <c r="C744" s="23"/>
      <c r="D744" s="23"/>
      <c r="E744" s="11">
        <f t="shared" si="215"/>
        <v>2</v>
      </c>
      <c r="F744" s="11">
        <f t="shared" si="216"/>
        <v>1</v>
      </c>
      <c r="G744" s="13"/>
      <c r="H744" s="3"/>
      <c r="I744" s="7"/>
      <c r="L744" s="17" t="str">
        <f>L$6</f>
        <v xml:space="preserve"> Если на втором броске "орел",</v>
      </c>
    </row>
    <row r="745" spans="1:12" ht="18.75">
      <c r="A745" s="22" t="s">
        <v>62</v>
      </c>
      <c r="B745" s="23"/>
      <c r="C745" s="23"/>
      <c r="D745" s="23">
        <v>1</v>
      </c>
      <c r="E745" s="11">
        <f t="shared" si="215"/>
        <v>3</v>
      </c>
      <c r="F745" s="11">
        <f t="shared" si="216"/>
        <v>1</v>
      </c>
      <c r="G745" s="16"/>
      <c r="H745" s="6"/>
      <c r="I745" s="7"/>
      <c r="L745" s="17" t="str">
        <f>L$7</f>
        <v>добавляют 2 балла, иначе 0.</v>
      </c>
    </row>
    <row r="746" spans="1:12">
      <c r="A746" s="22" t="s">
        <v>63</v>
      </c>
      <c r="B746" s="23">
        <v>1</v>
      </c>
      <c r="C746" s="23">
        <v>1</v>
      </c>
      <c r="D746" s="23"/>
      <c r="E746" s="11">
        <f t="shared" si="215"/>
        <v>2</v>
      </c>
      <c r="F746" s="11">
        <f t="shared" si="216"/>
        <v>3</v>
      </c>
      <c r="G746" s="12"/>
      <c r="H746" s="3"/>
      <c r="L746" s="17" t="str">
        <f>L$8</f>
        <v>Если в первом броске серии</v>
      </c>
    </row>
    <row r="747" spans="1:12" ht="18.75">
      <c r="A747" s="22" t="s">
        <v>64</v>
      </c>
      <c r="B747" s="23">
        <v>1</v>
      </c>
      <c r="C747" s="23">
        <v>1</v>
      </c>
      <c r="D747" s="23"/>
      <c r="E747" s="11">
        <f t="shared" si="215"/>
        <v>2</v>
      </c>
      <c r="F747" s="11">
        <f t="shared" si="216"/>
        <v>3</v>
      </c>
      <c r="G747" s="16"/>
      <c r="H747" s="6"/>
      <c r="L747" s="17" t="str">
        <f>L$9</f>
        <v>выпала "решка", то серию завершают</v>
      </c>
    </row>
    <row r="748" spans="1:12">
      <c r="A748" s="22" t="s">
        <v>65</v>
      </c>
      <c r="B748" s="23"/>
      <c r="C748" s="23">
        <v>1</v>
      </c>
      <c r="D748" s="23"/>
      <c r="E748" s="11">
        <f t="shared" si="215"/>
        <v>3</v>
      </c>
      <c r="F748" s="11">
        <f t="shared" si="216"/>
        <v>1</v>
      </c>
      <c r="G748" s="13"/>
      <c r="H748" s="3"/>
      <c r="L748" s="17" t="str">
        <f>L$10</f>
        <v xml:space="preserve"> второй и третий броски.</v>
      </c>
    </row>
    <row r="749" spans="1:12" ht="18.75">
      <c r="A749" s="22" t="s">
        <v>66</v>
      </c>
      <c r="B749" s="23">
        <v>1</v>
      </c>
      <c r="C749" s="20"/>
      <c r="D749" s="23"/>
      <c r="E749" s="11">
        <f t="shared" si="215"/>
        <v>2</v>
      </c>
      <c r="F749" s="11">
        <f t="shared" si="216"/>
        <v>1</v>
      </c>
      <c r="G749" s="12"/>
      <c r="H749" s="6"/>
      <c r="L749" s="17" t="str">
        <f>L$11</f>
        <v xml:space="preserve"> За каждого "орла" при 2 и 3-м броске</v>
      </c>
    </row>
    <row r="750" spans="1:12">
      <c r="A750" s="22" t="s">
        <v>67</v>
      </c>
      <c r="B750" s="23">
        <v>1</v>
      </c>
      <c r="C750" s="23">
        <v>1</v>
      </c>
      <c r="D750" s="23"/>
      <c r="E750" s="11">
        <f t="shared" si="215"/>
        <v>2</v>
      </c>
      <c r="F750" s="11">
        <f t="shared" si="216"/>
        <v>3</v>
      </c>
      <c r="G750" s="13"/>
      <c r="H750" s="3"/>
      <c r="L750" s="17" t="str">
        <f>L$12</f>
        <v>начисляется 1 балл.</v>
      </c>
    </row>
    <row r="751" spans="1:12" ht="18.75">
      <c r="A751" s="22" t="s">
        <v>68</v>
      </c>
      <c r="B751" s="23">
        <v>1</v>
      </c>
      <c r="C751" s="23"/>
      <c r="D751" s="23"/>
      <c r="E751" s="11">
        <f t="shared" si="215"/>
        <v>2</v>
      </c>
      <c r="F751" s="11">
        <f t="shared" si="216"/>
        <v>1</v>
      </c>
      <c r="G751" s="13"/>
      <c r="H751" s="6"/>
      <c r="L751" s="17" t="str">
        <f>L$13</f>
        <v>X - общее число бросков в серии,</v>
      </c>
    </row>
    <row r="752" spans="1:12" ht="18.75" thickBot="1">
      <c r="A752" s="25" t="s">
        <v>75</v>
      </c>
      <c r="B752" s="26"/>
      <c r="C752" s="26">
        <v>1</v>
      </c>
      <c r="D752" s="26"/>
      <c r="E752" s="14">
        <f t="shared" si="215"/>
        <v>3</v>
      </c>
      <c r="F752" s="11">
        <f t="shared" si="216"/>
        <v>1</v>
      </c>
      <c r="G752" s="13"/>
      <c r="H752" s="3"/>
      <c r="L752" s="17" t="str">
        <f>L$14</f>
        <v>Y - число начисленных баллов.</v>
      </c>
    </row>
    <row r="753" spans="1:12" ht="19.5" thickBot="1">
      <c r="A753" s="27" t="s">
        <v>80</v>
      </c>
      <c r="B753" s="30">
        <v>0</v>
      </c>
      <c r="C753" s="30">
        <v>1</v>
      </c>
      <c r="D753" s="30">
        <v>2</v>
      </c>
      <c r="E753" s="31">
        <v>3</v>
      </c>
      <c r="H753" s="6"/>
      <c r="L753" s="17">
        <f>L$15</f>
        <v>0</v>
      </c>
    </row>
    <row r="754" spans="1:12" ht="19.5" thickTop="1" thickBot="1">
      <c r="A754" s="28">
        <v>2</v>
      </c>
      <c r="B754" s="32"/>
      <c r="C754" s="33">
        <v>2</v>
      </c>
      <c r="D754" s="33"/>
      <c r="E754" s="34">
        <v>3</v>
      </c>
      <c r="F754" s="41">
        <f>SUM(B754:E754)</f>
        <v>5</v>
      </c>
      <c r="H754" s="3"/>
      <c r="I754" s="24" t="s">
        <v>81</v>
      </c>
      <c r="J754" s="43">
        <f>IF(SUM(B741:D752)&gt;0,1,10^(-5))</f>
        <v>1</v>
      </c>
      <c r="L754" s="17">
        <f>L$16</f>
        <v>0</v>
      </c>
    </row>
    <row r="755" spans="1:12" ht="20.25" thickTop="1" thickBot="1">
      <c r="A755" s="29">
        <v>3</v>
      </c>
      <c r="B755" s="35">
        <v>1</v>
      </c>
      <c r="C755" s="36">
        <v>3</v>
      </c>
      <c r="D755" s="36">
        <v>1</v>
      </c>
      <c r="E755" s="37"/>
      <c r="F755" s="42">
        <f>SUM(B755:E755)</f>
        <v>5</v>
      </c>
      <c r="H755" s="6"/>
      <c r="L755" s="17">
        <f>L$17</f>
        <v>0</v>
      </c>
    </row>
    <row r="756" spans="1:12" ht="19.5" thickTop="1" thickBot="1">
      <c r="B756" s="38">
        <f>B754+B755</f>
        <v>1</v>
      </c>
      <c r="C756" s="39">
        <f t="shared" ref="C756:E756" si="217">C754+C755</f>
        <v>5</v>
      </c>
      <c r="D756" s="39">
        <f t="shared" si="217"/>
        <v>1</v>
      </c>
      <c r="E756" s="40">
        <f t="shared" si="217"/>
        <v>3</v>
      </c>
      <c r="F756" s="43">
        <f>F754+F755</f>
        <v>10</v>
      </c>
    </row>
    <row r="757" spans="1:12" ht="18.75" thickTop="1"/>
  </sheetData>
  <mergeCells count="42">
    <mergeCell ref="B739:J739"/>
    <mergeCell ref="B577:J577"/>
    <mergeCell ref="B595:J595"/>
    <mergeCell ref="B613:J613"/>
    <mergeCell ref="B721:J721"/>
    <mergeCell ref="B631:J631"/>
    <mergeCell ref="B649:J649"/>
    <mergeCell ref="B397:J397"/>
    <mergeCell ref="B415:J415"/>
    <mergeCell ref="B433:J433"/>
    <mergeCell ref="B451:J451"/>
    <mergeCell ref="B469:J469"/>
    <mergeCell ref="B217:J217"/>
    <mergeCell ref="B235:J235"/>
    <mergeCell ref="B253:J253"/>
    <mergeCell ref="B271:J271"/>
    <mergeCell ref="B289:J289"/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  <mergeCell ref="B199:J199"/>
    <mergeCell ref="B307:J307"/>
    <mergeCell ref="B325:J325"/>
    <mergeCell ref="B343:J343"/>
    <mergeCell ref="B361:J361"/>
    <mergeCell ref="B379:J379"/>
    <mergeCell ref="B487:J487"/>
    <mergeCell ref="B505:J505"/>
    <mergeCell ref="B523:J523"/>
    <mergeCell ref="B541:J541"/>
    <mergeCell ref="B559:J559"/>
    <mergeCell ref="B667:J667"/>
    <mergeCell ref="B685:J685"/>
    <mergeCell ref="B703:J70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LW757"/>
  <sheetViews>
    <sheetView topLeftCell="A733" workbookViewId="0">
      <selection activeCell="L740" sqref="L740:L755"/>
    </sheetView>
  </sheetViews>
  <sheetFormatPr defaultColWidth="37.28515625" defaultRowHeight="18"/>
  <cols>
    <col min="1" max="1" width="40.42578125" style="1" customWidth="1"/>
    <col min="2" max="2" width="8.7109375" style="1" customWidth="1"/>
    <col min="3" max="3" width="11.140625" style="1" customWidth="1"/>
    <col min="4" max="4" width="12" style="1" customWidth="1"/>
    <col min="5" max="5" width="9.85546875" style="1" customWidth="1"/>
    <col min="6" max="6" width="11.42578125" style="1" customWidth="1"/>
    <col min="7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9.5" thickBot="1">
      <c r="A1" s="7" t="str">
        <f>'Название и список группы'!A1</f>
        <v>ИВТ19-3</v>
      </c>
      <c r="B1" s="19"/>
      <c r="C1" s="19"/>
      <c r="D1" s="19"/>
      <c r="E1" s="19"/>
      <c r="F1" s="19"/>
      <c r="G1" s="19"/>
      <c r="H1" s="2"/>
      <c r="I1" s="2"/>
    </row>
    <row r="2" spans="1:12" ht="19.5" thickTop="1" thickBot="1">
      <c r="A2" s="75" t="s">
        <v>95</v>
      </c>
      <c r="B2" s="14">
        <v>0</v>
      </c>
      <c r="C2" s="14">
        <v>1</v>
      </c>
      <c r="D2" s="14">
        <v>2</v>
      </c>
      <c r="E2" s="14">
        <v>3</v>
      </c>
      <c r="F2" s="69"/>
      <c r="G2" s="68"/>
      <c r="H2" s="68"/>
      <c r="I2" s="3"/>
      <c r="J2" s="73" t="s">
        <v>0</v>
      </c>
      <c r="L2" s="4" t="str">
        <f>Протоколы!L2</f>
        <v>12 серий бросков монеты</v>
      </c>
    </row>
    <row r="3" spans="1:12" ht="20.25" thickTop="1" thickBot="1">
      <c r="A3" s="75" t="s">
        <v>82</v>
      </c>
      <c r="B3" s="80">
        <f>IF(B18=0,0,SUMPRODUCT(A16:A17,B16:B17)/B18)</f>
        <v>3</v>
      </c>
      <c r="C3" s="81">
        <f>IF(C18=0,0,SUMPRODUCT(A16:A17,C16:C17)/C18)</f>
        <v>2.6249999999999996</v>
      </c>
      <c r="D3" s="81">
        <f>IF(D18=0,0,SUMPRODUCT(A16:A17,D16:D17)/D18)</f>
        <v>3</v>
      </c>
      <c r="E3" s="15">
        <f>IF(E18=0,0,SUMPRODUCT(A16:A17,E16:E17)/E18)</f>
        <v>2</v>
      </c>
      <c r="F3" s="69"/>
      <c r="G3" s="69"/>
      <c r="H3" s="70"/>
      <c r="I3" s="6"/>
      <c r="J3" s="74">
        <f>Протоколы!J3</f>
        <v>9.9999999999999995E-7</v>
      </c>
      <c r="L3" s="17" t="str">
        <f>Протоколы!L3</f>
        <v>Если в первом броске серии</v>
      </c>
    </row>
    <row r="4" spans="1:12" ht="19.5" thickTop="1">
      <c r="A4" s="78" t="s">
        <v>92</v>
      </c>
      <c r="B4" s="82">
        <f>B14*(B2-E12)+E11</f>
        <v>2.8666666666666658</v>
      </c>
      <c r="C4" s="21">
        <f>B14*(C2-E12)+E11</f>
        <v>2.7066666666666666</v>
      </c>
      <c r="D4" s="21">
        <f>B14*(D2-E12)+E11</f>
        <v>2.5466666666666669</v>
      </c>
      <c r="E4" s="83">
        <f>B14*(E2-E12)+E11</f>
        <v>2.3866666666666676</v>
      </c>
      <c r="F4" s="77"/>
      <c r="G4" s="77"/>
      <c r="H4" s="70"/>
      <c r="I4" s="6"/>
      <c r="L4" s="17" t="str">
        <f>Протоколы!L4</f>
        <v>выпал "орел", то начисляется 1 балл и</v>
      </c>
    </row>
    <row r="5" spans="1:12" ht="18.75">
      <c r="A5" s="75" t="s">
        <v>94</v>
      </c>
      <c r="B5" s="84"/>
      <c r="C5" s="76"/>
      <c r="D5" s="21">
        <f>IF(F16=0,0,SUMPRODUCT(B15:E15,B16:E16)/F16)</f>
        <v>1.5</v>
      </c>
      <c r="E5" s="85">
        <f>IF(F16=0,0,SUMPRODUCT(B15:E15,B17:E17)/F16)</f>
        <v>2.25</v>
      </c>
      <c r="F5" s="77"/>
      <c r="G5" s="77"/>
      <c r="H5" s="70"/>
      <c r="I5" s="6"/>
      <c r="L5" s="17" t="str">
        <f>Протоколы!L5</f>
        <v xml:space="preserve"> серию завершает второй бросок.</v>
      </c>
    </row>
    <row r="6" spans="1:12" ht="19.5" thickBot="1">
      <c r="A6" s="78" t="s">
        <v>91</v>
      </c>
      <c r="B6" s="86"/>
      <c r="C6" s="87"/>
      <c r="D6" s="88">
        <f>B13*(D2-E11)+E12</f>
        <v>1.4999999999999989</v>
      </c>
      <c r="E6" s="89">
        <f>B13*(E2-E11)+E12</f>
        <v>1.1250000000000004</v>
      </c>
      <c r="F6" s="77"/>
      <c r="G6" s="77"/>
      <c r="H6" s="70"/>
      <c r="I6" s="7"/>
      <c r="L6" s="17" t="str">
        <f>Протоколы!L6</f>
        <v xml:space="preserve"> Если на втором броске "орел",</v>
      </c>
    </row>
    <row r="7" spans="1:12" ht="19.5" thickTop="1">
      <c r="A7" s="75"/>
      <c r="B7" s="77"/>
      <c r="C7" s="77"/>
      <c r="D7" s="77"/>
      <c r="E7" s="76"/>
      <c r="F7" s="77"/>
      <c r="G7" s="77"/>
      <c r="H7" s="70"/>
      <c r="I7" s="7"/>
      <c r="L7" s="17" t="str">
        <f>Протоколы!L7</f>
        <v>добавляют 2 балла, иначе 0.</v>
      </c>
    </row>
    <row r="8" spans="1:12" ht="18.75">
      <c r="A8" s="78"/>
      <c r="B8" s="77"/>
      <c r="C8" s="77"/>
      <c r="D8" s="77"/>
      <c r="E8" s="77"/>
      <c r="F8" s="77"/>
      <c r="G8" s="77"/>
      <c r="H8" s="70"/>
      <c r="I8" s="7"/>
      <c r="L8" s="17" t="str">
        <f>Протоколы!L8</f>
        <v>Если в первом броске серии</v>
      </c>
    </row>
    <row r="9" spans="1:12" ht="18.75">
      <c r="A9" s="78"/>
      <c r="B9" s="77"/>
      <c r="C9" s="77"/>
      <c r="D9" s="77"/>
      <c r="E9" s="77"/>
      <c r="F9" s="77"/>
      <c r="G9" s="77"/>
      <c r="H9" s="70"/>
      <c r="I9" s="7"/>
      <c r="L9" s="17" t="str">
        <f>Протоколы!L9</f>
        <v>выпала "решка", то серию завершают</v>
      </c>
    </row>
    <row r="10" spans="1:12" ht="18.75">
      <c r="A10" s="78"/>
      <c r="B10" s="77"/>
      <c r="C10" s="77"/>
      <c r="D10" s="77"/>
      <c r="E10" s="77"/>
      <c r="F10" s="77"/>
      <c r="G10" s="77"/>
      <c r="H10" s="70"/>
      <c r="I10" s="7"/>
      <c r="L10" s="17" t="str">
        <f>Протоколы!L10</f>
        <v xml:space="preserve"> второй и третий броски.</v>
      </c>
    </row>
    <row r="11" spans="1:12" ht="18.75">
      <c r="A11" s="78" t="s">
        <v>86</v>
      </c>
      <c r="B11" s="77">
        <f>A16*SUMPRODUCT(B15:E15,B16:E16)+A17*SUMPRODUCT(B15:E15,B17:E17)</f>
        <v>3.25</v>
      </c>
      <c r="C11" s="77"/>
      <c r="D11" s="78" t="s">
        <v>83</v>
      </c>
      <c r="E11" s="77">
        <f>SUMPRODUCT(A16:A17,F16:F17)</f>
        <v>2.6666666666666665</v>
      </c>
      <c r="F11" s="77"/>
      <c r="G11" s="77"/>
      <c r="H11" s="70"/>
      <c r="I11" s="7"/>
      <c r="L11" s="17" t="str">
        <f>Протоколы!L11</f>
        <v xml:space="preserve"> За каждого "орла" при 2 и 3-м броске</v>
      </c>
    </row>
    <row r="12" spans="1:12" ht="18.75">
      <c r="A12" s="78" t="s">
        <v>85</v>
      </c>
      <c r="B12" s="77">
        <f>B11-E11*E12</f>
        <v>-8.3333333333333037E-2</v>
      </c>
      <c r="C12" s="77"/>
      <c r="D12" s="78" t="s">
        <v>84</v>
      </c>
      <c r="E12" s="77">
        <f>SUMPRODUCT(B15:E15,B18:E18)</f>
        <v>1.25</v>
      </c>
      <c r="F12" s="77"/>
      <c r="G12" s="77"/>
      <c r="H12" s="70"/>
      <c r="I12" s="7"/>
      <c r="L12" s="17" t="str">
        <f>Протоколы!L12</f>
        <v>начисляется 1 балл.</v>
      </c>
    </row>
    <row r="13" spans="1:12" ht="18.75">
      <c r="A13" s="78" t="s">
        <v>87</v>
      </c>
      <c r="B13" s="77">
        <f>IF(E13=0,0,B12/E13)</f>
        <v>-0.3749999999999985</v>
      </c>
      <c r="C13" s="77"/>
      <c r="D13" s="78" t="s">
        <v>88</v>
      </c>
      <c r="E13" s="77">
        <f>SUMPRODUCT(A16:A17,A16:A17,F16:F17)-E11*E11</f>
        <v>0.22222222222222232</v>
      </c>
      <c r="F13" s="77"/>
      <c r="G13" s="77"/>
      <c r="H13" s="70"/>
      <c r="I13" s="7"/>
      <c r="L13" s="17" t="str">
        <f>Протоколы!L13</f>
        <v>X - общее число бросков в серии,</v>
      </c>
    </row>
    <row r="14" spans="1:12" ht="18.75">
      <c r="A14" s="78" t="s">
        <v>90</v>
      </c>
      <c r="B14" s="77">
        <f>IF(E13=0,0,B12/E14)</f>
        <v>-0.15999999999999939</v>
      </c>
      <c r="C14" s="77"/>
      <c r="D14" s="78" t="s">
        <v>89</v>
      </c>
      <c r="E14" s="77">
        <f>SUMPRODUCT(B15:E15,B15:E15,B18:E18)-E12*E12</f>
        <v>0.52083333333333348</v>
      </c>
      <c r="F14" s="77"/>
      <c r="G14" s="77"/>
      <c r="H14" s="70"/>
      <c r="I14" s="7"/>
      <c r="L14" s="17" t="str">
        <f>Протоколы!L14</f>
        <v>Y - число начисленных баллов.</v>
      </c>
    </row>
    <row r="15" spans="1:12" ht="19.5" thickBot="1">
      <c r="A15" s="67" t="s">
        <v>80</v>
      </c>
      <c r="B15" s="52">
        <v>0</v>
      </c>
      <c r="C15" s="52">
        <v>1</v>
      </c>
      <c r="D15" s="52">
        <v>2</v>
      </c>
      <c r="E15" s="53">
        <v>3</v>
      </c>
      <c r="G15" s="71"/>
      <c r="H15" s="70"/>
      <c r="I15" s="7"/>
      <c r="L15" s="17">
        <f>Протоколы!L15</f>
        <v>0</v>
      </c>
    </row>
    <row r="16" spans="1:12" ht="20.25" thickTop="1" thickBot="1">
      <c r="A16" s="28">
        <v>2</v>
      </c>
      <c r="B16" s="48">
        <f>IF(Протоколы!F18=0,0,Протоколы!B16/Протоколы!F18)</f>
        <v>0</v>
      </c>
      <c r="C16" s="48">
        <f>IF(Протоколы!F18=0,0,Протоколы!C16/Протоколы!F18)</f>
        <v>0.25</v>
      </c>
      <c r="D16" s="48">
        <f>IF(Протоколы!F18=0,0,Протоколы!D16/Протоколы!F18)</f>
        <v>0</v>
      </c>
      <c r="E16" s="48">
        <f>IF(Протоколы!F18=0,0,Протоколы!E16/Протоколы!F18)</f>
        <v>8.3333333333333329E-2</v>
      </c>
      <c r="F16" s="62">
        <f>SUM(B16:E16)</f>
        <v>0.33333333333333331</v>
      </c>
      <c r="G16" s="69"/>
      <c r="H16" s="70"/>
      <c r="I16" s="7"/>
      <c r="L16" s="17">
        <f>Протоколы!L16</f>
        <v>0</v>
      </c>
    </row>
    <row r="17" spans="1:12" ht="19.5" thickBot="1">
      <c r="A17" s="29">
        <v>3</v>
      </c>
      <c r="B17" s="48">
        <f>IF(Протоколы!F18=0,0,Протоколы!B17/Протоколы!F18)</f>
        <v>8.3333333333333329E-2</v>
      </c>
      <c r="C17" s="48">
        <f>IF(Протоколы!F18=0,0,Протоколы!C17/Протоколы!F18)</f>
        <v>0.41666666666666669</v>
      </c>
      <c r="D17" s="48">
        <f>IF(Протоколы!F18=0,0,Протоколы!D17/Протоколы!F18)</f>
        <v>0.16666666666666666</v>
      </c>
      <c r="E17" s="48">
        <f>IF(Протоколы!F18=0,0,Протоколы!E17/Протоколы!F18)</f>
        <v>0</v>
      </c>
      <c r="F17" s="63">
        <f>SUM(B17:E17)</f>
        <v>0.66666666666666663</v>
      </c>
      <c r="G17" s="72"/>
      <c r="H17" s="70"/>
      <c r="I17" s="7"/>
      <c r="L17" s="17">
        <f>Протоколы!L17</f>
        <v>0</v>
      </c>
    </row>
    <row r="18" spans="1:12" ht="19.5" thickTop="1" thickBot="1">
      <c r="B18" s="64">
        <f>B16+B17</f>
        <v>8.3333333333333329E-2</v>
      </c>
      <c r="C18" s="65">
        <f t="shared" ref="C18:E18" si="0">C16+C17</f>
        <v>0.66666666666666674</v>
      </c>
      <c r="D18" s="65">
        <f t="shared" si="0"/>
        <v>0.16666666666666666</v>
      </c>
      <c r="E18" s="66">
        <f t="shared" si="0"/>
        <v>8.3333333333333329E-2</v>
      </c>
      <c r="F18" s="45">
        <f>F16+F17</f>
        <v>1</v>
      </c>
      <c r="L18" s="17">
        <f>Протоколы!L18</f>
        <v>0</v>
      </c>
    </row>
    <row r="19" spans="1:12" ht="20.25" thickTop="1" thickBot="1">
      <c r="A19" s="5" t="str">
        <f>'Название и список группы'!A2</f>
        <v>Ахаррам</v>
      </c>
      <c r="B19" s="18" t="str">
        <f>'Название и список группы'!B2</f>
        <v>Юнесс</v>
      </c>
      <c r="C19" s="18"/>
      <c r="D19" s="18"/>
      <c r="E19" s="18"/>
      <c r="F19" s="18"/>
      <c r="G19" s="18"/>
      <c r="H19" s="18"/>
      <c r="I19" s="18"/>
      <c r="J19" s="18"/>
    </row>
    <row r="20" spans="1:12" ht="19.5" thickTop="1" thickBot="1">
      <c r="A20" s="75" t="s">
        <v>95</v>
      </c>
      <c r="B20" s="14">
        <v>0</v>
      </c>
      <c r="C20" s="14">
        <v>1</v>
      </c>
      <c r="D20" s="14">
        <v>2</v>
      </c>
      <c r="E20" s="14">
        <v>3</v>
      </c>
      <c r="F20" s="69"/>
      <c r="G20" s="68"/>
      <c r="H20" s="68"/>
      <c r="I20" s="3"/>
      <c r="J20" s="73" t="s">
        <v>0</v>
      </c>
      <c r="L20" s="4" t="str">
        <f>L$2</f>
        <v>12 серий бросков монеты</v>
      </c>
    </row>
    <row r="21" spans="1:12" ht="20.25" thickTop="1" thickBot="1">
      <c r="A21" s="75" t="s">
        <v>82</v>
      </c>
      <c r="B21" s="90"/>
      <c r="C21" s="91"/>
      <c r="D21" s="91"/>
      <c r="E21" s="92"/>
      <c r="F21" s="69"/>
      <c r="G21" s="69"/>
      <c r="H21" s="70"/>
      <c r="I21" s="6"/>
      <c r="J21" s="74">
        <f>Протоколы!J21</f>
        <v>1</v>
      </c>
      <c r="L21" s="17" t="str">
        <f>L$3</f>
        <v>Если в первом броске серии</v>
      </c>
    </row>
    <row r="22" spans="1:12" ht="19.5" thickTop="1">
      <c r="A22" s="78" t="s">
        <v>92</v>
      </c>
      <c r="B22" s="82">
        <f>B32*(B20-E30)+E29</f>
        <v>0</v>
      </c>
      <c r="C22" s="21">
        <f>B32*(C20-E30)+E29</f>
        <v>0</v>
      </c>
      <c r="D22" s="21">
        <f>B32*(D20-E30)+E29</f>
        <v>0</v>
      </c>
      <c r="E22" s="83">
        <f>B32*(E20-E30)+E29</f>
        <v>0</v>
      </c>
      <c r="F22" s="77"/>
      <c r="G22" s="77"/>
      <c r="H22" s="70"/>
      <c r="I22" s="6"/>
      <c r="L22" s="17" t="str">
        <f>L$4</f>
        <v>выпал "орел", то начисляется 1 балл и</v>
      </c>
    </row>
    <row r="23" spans="1:12" ht="18.75">
      <c r="A23" s="75" t="s">
        <v>94</v>
      </c>
      <c r="B23" s="84"/>
      <c r="C23" s="76"/>
      <c r="D23" s="54"/>
      <c r="E23" s="93"/>
      <c r="F23" s="77"/>
      <c r="G23" s="77"/>
      <c r="H23" s="70"/>
      <c r="I23" s="6"/>
      <c r="L23" s="17" t="str">
        <f>L$5</f>
        <v xml:space="preserve"> серию завершает второй бросок.</v>
      </c>
    </row>
    <row r="24" spans="1:12" ht="19.5" thickBot="1">
      <c r="A24" s="78" t="s">
        <v>91</v>
      </c>
      <c r="B24" s="86"/>
      <c r="C24" s="87"/>
      <c r="D24" s="88">
        <f>B31*(D20-E29)+E30</f>
        <v>0</v>
      </c>
      <c r="E24" s="89">
        <f>B31*(E20-E29)+E30</f>
        <v>0</v>
      </c>
      <c r="F24" s="77"/>
      <c r="G24" s="77"/>
      <c r="H24" s="70"/>
      <c r="I24" s="7"/>
      <c r="L24" s="17" t="str">
        <f>L$6</f>
        <v xml:space="preserve"> Если на втором броске "орел",</v>
      </c>
    </row>
    <row r="25" spans="1:12" ht="19.5" thickTop="1">
      <c r="A25" s="75"/>
      <c r="B25" s="77"/>
      <c r="C25" s="77"/>
      <c r="D25" s="77"/>
      <c r="E25" s="76"/>
      <c r="F25" s="77"/>
      <c r="G25" s="77"/>
      <c r="H25" s="70"/>
      <c r="I25" s="7"/>
      <c r="L25" s="17" t="str">
        <f>L$7</f>
        <v>добавляют 2 балла, иначе 0.</v>
      </c>
    </row>
    <row r="26" spans="1:12" ht="18.75">
      <c r="A26" s="78"/>
      <c r="B26" s="77"/>
      <c r="C26" s="77"/>
      <c r="D26" s="77"/>
      <c r="E26" s="77"/>
      <c r="F26" s="77"/>
      <c r="G26" s="77"/>
      <c r="H26" s="70"/>
      <c r="I26" s="7"/>
      <c r="L26" s="17" t="str">
        <f>L$8</f>
        <v>Если в первом броске серии</v>
      </c>
    </row>
    <row r="27" spans="1:12" ht="18.75">
      <c r="A27" s="78"/>
      <c r="B27" s="77"/>
      <c r="C27" s="77"/>
      <c r="D27" s="77"/>
      <c r="E27" s="77"/>
      <c r="F27" s="77"/>
      <c r="G27" s="77"/>
      <c r="H27" s="70"/>
      <c r="I27" s="7"/>
      <c r="L27" s="17" t="str">
        <f>L$9</f>
        <v>выпала "решка", то серию завершают</v>
      </c>
    </row>
    <row r="28" spans="1:12" ht="18.75">
      <c r="A28" s="78"/>
      <c r="B28" s="77"/>
      <c r="C28" s="77"/>
      <c r="D28" s="77"/>
      <c r="E28" s="77"/>
      <c r="F28" s="77"/>
      <c r="G28" s="77"/>
      <c r="H28" s="70"/>
      <c r="I28" s="7"/>
      <c r="L28" s="17" t="str">
        <f>L$10</f>
        <v xml:space="preserve"> второй и третий броски.</v>
      </c>
    </row>
    <row r="29" spans="1:12" ht="18.75">
      <c r="A29" s="78" t="s">
        <v>86</v>
      </c>
      <c r="B29" s="94"/>
      <c r="C29" s="77"/>
      <c r="D29" s="78" t="s">
        <v>83</v>
      </c>
      <c r="E29" s="94"/>
      <c r="F29" s="77"/>
      <c r="G29" s="77"/>
      <c r="H29" s="70"/>
      <c r="I29" s="7"/>
      <c r="L29" s="17" t="str">
        <f>L$11</f>
        <v xml:space="preserve"> За каждого "орла" при 2 и 3-м броске</v>
      </c>
    </row>
    <row r="30" spans="1:12" ht="18.75">
      <c r="A30" s="78" t="s">
        <v>85</v>
      </c>
      <c r="B30" s="94"/>
      <c r="C30" s="77"/>
      <c r="D30" s="78" t="s">
        <v>84</v>
      </c>
      <c r="E30" s="94"/>
      <c r="F30" s="77"/>
      <c r="G30" s="77"/>
      <c r="H30" s="70"/>
      <c r="I30" s="7"/>
      <c r="L30" s="17" t="str">
        <f>L$12</f>
        <v>начисляется 1 балл.</v>
      </c>
    </row>
    <row r="31" spans="1:12" ht="18.75">
      <c r="A31" s="78" t="s">
        <v>87</v>
      </c>
      <c r="B31" s="77">
        <f>IF(E31=0,0,B30/E31)</f>
        <v>0</v>
      </c>
      <c r="C31" s="77"/>
      <c r="D31" s="78" t="s">
        <v>88</v>
      </c>
      <c r="E31" s="94"/>
      <c r="F31" s="77"/>
      <c r="G31" s="77"/>
      <c r="H31" s="70"/>
      <c r="I31" s="7"/>
      <c r="L31" s="17" t="str">
        <f>L$13</f>
        <v>X - общее число бросков в серии,</v>
      </c>
    </row>
    <row r="32" spans="1:12" ht="18.75">
      <c r="A32" s="78" t="s">
        <v>90</v>
      </c>
      <c r="B32" s="77">
        <f>IF(E31=0,0,B30/E32)</f>
        <v>0</v>
      </c>
      <c r="C32" s="77"/>
      <c r="D32" s="78" t="s">
        <v>89</v>
      </c>
      <c r="E32" s="94"/>
      <c r="F32" s="77"/>
      <c r="G32" s="77"/>
      <c r="H32" s="70"/>
      <c r="I32" s="7"/>
      <c r="L32" s="17" t="str">
        <f>L$14</f>
        <v>Y - число начисленных баллов.</v>
      </c>
    </row>
    <row r="33" spans="1:12" ht="19.5" thickBot="1">
      <c r="A33" s="67" t="s">
        <v>80</v>
      </c>
      <c r="B33" s="52">
        <v>0</v>
      </c>
      <c r="C33" s="52">
        <v>1</v>
      </c>
      <c r="D33" s="52">
        <v>2</v>
      </c>
      <c r="E33" s="53">
        <v>3</v>
      </c>
      <c r="G33" s="71"/>
      <c r="H33" s="70"/>
      <c r="I33" s="7"/>
      <c r="L33" s="17">
        <f>L$15</f>
        <v>0</v>
      </c>
    </row>
    <row r="34" spans="1:12" ht="20.25" thickTop="1" thickBot="1">
      <c r="A34" s="28">
        <v>2</v>
      </c>
      <c r="B34" s="48">
        <f>IF(Протоколы!F36=0,0,Протоколы!B34/Протоколы!F36)</f>
        <v>0</v>
      </c>
      <c r="C34" s="48">
        <f>IF(Протоколы!F36=0,0,Протоколы!C34/Протоколы!F36)</f>
        <v>0.25</v>
      </c>
      <c r="D34" s="48">
        <f>IF(Протоколы!F36=0,0,Протоколы!D34/Протоколы!F36)</f>
        <v>0</v>
      </c>
      <c r="E34" s="48">
        <f>IF(Протоколы!F36=0,0,Протоколы!E34/Протоколы!F36)</f>
        <v>8.3333333333333329E-2</v>
      </c>
      <c r="F34" s="62">
        <f>SUM(B34:E34)</f>
        <v>0.33333333333333331</v>
      </c>
      <c r="G34" s="69"/>
      <c r="H34" s="70"/>
      <c r="I34" s="7"/>
      <c r="L34" s="17">
        <f>L$16</f>
        <v>0</v>
      </c>
    </row>
    <row r="35" spans="1:12" ht="19.5" thickBot="1">
      <c r="A35" s="29">
        <v>3</v>
      </c>
      <c r="B35" s="48">
        <f>IF(Протоколы!F36=0,0,Протоколы!B35/Протоколы!F36)</f>
        <v>8.3333333333333329E-2</v>
      </c>
      <c r="C35" s="48">
        <f>IF(Протоколы!F36=0,0,Протоколы!C35/Протоколы!F36)</f>
        <v>0.41666666666666669</v>
      </c>
      <c r="D35" s="48">
        <f>IF(Протоколы!F36=0,0,Протоколы!D35/Протоколы!F36)</f>
        <v>0.16666666666666666</v>
      </c>
      <c r="E35" s="48">
        <f>IF(Протоколы!F36=0,0,Протоколы!E35/Протоколы!F36)</f>
        <v>0</v>
      </c>
      <c r="F35" s="63">
        <f>SUM(B35:E35)</f>
        <v>0.66666666666666663</v>
      </c>
      <c r="G35" s="72"/>
      <c r="H35" s="70"/>
      <c r="I35" s="7"/>
      <c r="L35" s="17">
        <f>L$17</f>
        <v>0</v>
      </c>
    </row>
    <row r="36" spans="1:12" ht="19.5" thickTop="1" thickBot="1">
      <c r="B36" s="64">
        <f>B34+B35</f>
        <v>8.3333333333333329E-2</v>
      </c>
      <c r="C36" s="65">
        <f t="shared" ref="C36" si="1">C34+C35</f>
        <v>0.66666666666666674</v>
      </c>
      <c r="D36" s="65">
        <f t="shared" ref="D36" si="2">D34+D35</f>
        <v>0.16666666666666666</v>
      </c>
      <c r="E36" s="66">
        <f t="shared" ref="E36" si="3">E34+E35</f>
        <v>8.3333333333333329E-2</v>
      </c>
      <c r="F36" s="45">
        <f>F34+F35</f>
        <v>1</v>
      </c>
    </row>
    <row r="37" spans="1:12" ht="20.25" thickTop="1" thickBot="1">
      <c r="A37" s="5" t="str">
        <f>'Название и список группы'!A3</f>
        <v>Дауд</v>
      </c>
      <c r="B37" s="18" t="str">
        <f>'Название и список группы'!B3</f>
        <v>Мохамед Оссама Мохамед Абдраббу</v>
      </c>
      <c r="C37" s="18"/>
      <c r="D37" s="18"/>
      <c r="E37" s="18"/>
      <c r="F37" s="18"/>
      <c r="G37" s="18"/>
      <c r="H37" s="18"/>
      <c r="I37" s="18"/>
      <c r="J37" s="18"/>
    </row>
    <row r="38" spans="1:12" ht="19.5" thickTop="1" thickBot="1">
      <c r="A38" s="75" t="s">
        <v>95</v>
      </c>
      <c r="B38" s="14">
        <v>0</v>
      </c>
      <c r="C38" s="14">
        <v>1</v>
      </c>
      <c r="D38" s="14">
        <v>2</v>
      </c>
      <c r="E38" s="14">
        <v>3</v>
      </c>
      <c r="F38" s="69"/>
      <c r="G38" s="68"/>
      <c r="H38" s="68"/>
      <c r="I38" s="3"/>
      <c r="J38" s="73" t="s">
        <v>0</v>
      </c>
      <c r="L38" s="4" t="str">
        <f>L$2</f>
        <v>12 серий бросков монеты</v>
      </c>
    </row>
    <row r="39" spans="1:12" ht="20.25" thickTop="1" thickBot="1">
      <c r="A39" s="75" t="s">
        <v>82</v>
      </c>
      <c r="B39" s="90"/>
      <c r="C39" s="91"/>
      <c r="D39" s="91"/>
      <c r="E39" s="92"/>
      <c r="F39" s="69"/>
      <c r="G39" s="69"/>
      <c r="H39" s="70"/>
      <c r="I39" s="6"/>
      <c r="J39" s="74">
        <f>Протоколы!J39</f>
        <v>9.9999999999999995E-7</v>
      </c>
      <c r="L39" s="17" t="str">
        <f>L$3</f>
        <v>Если в первом броске серии</v>
      </c>
    </row>
    <row r="40" spans="1:12" ht="19.5" thickTop="1">
      <c r="A40" s="78" t="s">
        <v>92</v>
      </c>
      <c r="B40" s="82">
        <f>B50*(B38-E48)+E47</f>
        <v>0</v>
      </c>
      <c r="C40" s="21">
        <f>B50*(C38-E48)+E47</f>
        <v>0</v>
      </c>
      <c r="D40" s="21">
        <f>B50*(D38-E48)+E47</f>
        <v>0</v>
      </c>
      <c r="E40" s="83">
        <f>B50*(E38-E48)+E47</f>
        <v>0</v>
      </c>
      <c r="F40" s="77"/>
      <c r="G40" s="77"/>
      <c r="H40" s="70"/>
      <c r="I40" s="6"/>
      <c r="L40" s="17" t="str">
        <f>L$4</f>
        <v>выпал "орел", то начисляется 1 балл и</v>
      </c>
    </row>
    <row r="41" spans="1:12" ht="18.75">
      <c r="A41" s="75" t="s">
        <v>94</v>
      </c>
      <c r="B41" s="84"/>
      <c r="C41" s="76"/>
      <c r="D41" s="54"/>
      <c r="E41" s="93"/>
      <c r="F41" s="77"/>
      <c r="G41" s="77"/>
      <c r="H41" s="70"/>
      <c r="I41" s="6"/>
      <c r="L41" s="17" t="str">
        <f>L$5</f>
        <v xml:space="preserve"> серию завершает второй бросок.</v>
      </c>
    </row>
    <row r="42" spans="1:12" ht="19.5" thickBot="1">
      <c r="A42" s="78" t="s">
        <v>91</v>
      </c>
      <c r="B42" s="86"/>
      <c r="C42" s="87"/>
      <c r="D42" s="88">
        <f>B49*(D38-E47)+E48</f>
        <v>0</v>
      </c>
      <c r="E42" s="89">
        <f>B49*(E38-E47)+E48</f>
        <v>0</v>
      </c>
      <c r="F42" s="77"/>
      <c r="G42" s="77"/>
      <c r="H42" s="70"/>
      <c r="I42" s="7"/>
      <c r="L42" s="17" t="str">
        <f>L$6</f>
        <v xml:space="preserve"> Если на втором броске "орел",</v>
      </c>
    </row>
    <row r="43" spans="1:12" ht="19.5" thickTop="1">
      <c r="A43" s="75"/>
      <c r="B43" s="77"/>
      <c r="C43" s="77"/>
      <c r="D43" s="77"/>
      <c r="E43" s="76"/>
      <c r="F43" s="77"/>
      <c r="G43" s="77"/>
      <c r="H43" s="70"/>
      <c r="I43" s="7"/>
      <c r="L43" s="17" t="str">
        <f>L$7</f>
        <v>добавляют 2 балла, иначе 0.</v>
      </c>
    </row>
    <row r="44" spans="1:12" ht="18.75">
      <c r="A44" s="78"/>
      <c r="B44" s="77"/>
      <c r="C44" s="77"/>
      <c r="D44" s="77"/>
      <c r="E44" s="77"/>
      <c r="F44" s="77"/>
      <c r="G44" s="77"/>
      <c r="H44" s="70"/>
      <c r="I44" s="7"/>
      <c r="L44" s="17" t="str">
        <f>L$8</f>
        <v>Если в первом броске серии</v>
      </c>
    </row>
    <row r="45" spans="1:12" ht="18.75">
      <c r="A45" s="78"/>
      <c r="B45" s="77"/>
      <c r="C45" s="77"/>
      <c r="D45" s="77"/>
      <c r="E45" s="77"/>
      <c r="F45" s="77"/>
      <c r="G45" s="77"/>
      <c r="H45" s="70"/>
      <c r="I45" s="7"/>
      <c r="L45" s="17" t="str">
        <f>L$9</f>
        <v>выпала "решка", то серию завершают</v>
      </c>
    </row>
    <row r="46" spans="1:12" ht="18.75">
      <c r="A46" s="78"/>
      <c r="B46" s="77"/>
      <c r="C46" s="77"/>
      <c r="D46" s="77"/>
      <c r="E46" s="77"/>
      <c r="F46" s="77"/>
      <c r="G46" s="77"/>
      <c r="H46" s="70"/>
      <c r="I46" s="7"/>
      <c r="L46" s="17" t="str">
        <f>L$10</f>
        <v xml:space="preserve"> второй и третий броски.</v>
      </c>
    </row>
    <row r="47" spans="1:12" ht="18.75">
      <c r="A47" s="78" t="s">
        <v>86</v>
      </c>
      <c r="B47" s="94"/>
      <c r="C47" s="77"/>
      <c r="D47" s="78" t="s">
        <v>83</v>
      </c>
      <c r="E47" s="94"/>
      <c r="F47" s="77"/>
      <c r="G47" s="77"/>
      <c r="H47" s="70"/>
      <c r="I47" s="7"/>
      <c r="L47" s="17" t="str">
        <f>L$11</f>
        <v xml:space="preserve"> За каждого "орла" при 2 и 3-м броске</v>
      </c>
    </row>
    <row r="48" spans="1:12" ht="18.75">
      <c r="A48" s="78" t="s">
        <v>85</v>
      </c>
      <c r="B48" s="94"/>
      <c r="C48" s="77"/>
      <c r="D48" s="78" t="s">
        <v>84</v>
      </c>
      <c r="E48" s="94"/>
      <c r="F48" s="77"/>
      <c r="G48" s="77"/>
      <c r="H48" s="70"/>
      <c r="I48" s="7"/>
      <c r="L48" s="17" t="str">
        <f>L$12</f>
        <v>начисляется 1 балл.</v>
      </c>
    </row>
    <row r="49" spans="1:12" ht="18.75">
      <c r="A49" s="78" t="s">
        <v>87</v>
      </c>
      <c r="B49" s="77">
        <f>IF(E49=0,0,B48/E49)</f>
        <v>0</v>
      </c>
      <c r="C49" s="77"/>
      <c r="D49" s="78" t="s">
        <v>88</v>
      </c>
      <c r="E49" s="94"/>
      <c r="F49" s="77"/>
      <c r="G49" s="77"/>
      <c r="H49" s="70"/>
      <c r="I49" s="7"/>
      <c r="L49" s="17" t="str">
        <f>L$13</f>
        <v>X - общее число бросков в серии,</v>
      </c>
    </row>
    <row r="50" spans="1:12" ht="18.75">
      <c r="A50" s="78" t="s">
        <v>90</v>
      </c>
      <c r="B50" s="77">
        <f>IF(E49=0,0,B48/E50)</f>
        <v>0</v>
      </c>
      <c r="C50" s="77"/>
      <c r="D50" s="78" t="s">
        <v>89</v>
      </c>
      <c r="E50" s="94"/>
      <c r="F50" s="77"/>
      <c r="G50" s="77"/>
      <c r="H50" s="70"/>
      <c r="I50" s="7"/>
      <c r="L50" s="17" t="str">
        <f>L$14</f>
        <v>Y - число начисленных баллов.</v>
      </c>
    </row>
    <row r="51" spans="1:12" ht="19.5" thickBot="1">
      <c r="A51" s="67" t="s">
        <v>80</v>
      </c>
      <c r="B51" s="52">
        <v>0</v>
      </c>
      <c r="C51" s="52">
        <v>1</v>
      </c>
      <c r="D51" s="52">
        <v>2</v>
      </c>
      <c r="E51" s="53">
        <v>3</v>
      </c>
      <c r="G51" s="71"/>
      <c r="H51" s="70"/>
      <c r="I51" s="7"/>
      <c r="L51" s="17">
        <f>L$15</f>
        <v>0</v>
      </c>
    </row>
    <row r="52" spans="1:12" ht="20.25" thickTop="1" thickBot="1">
      <c r="A52" s="28">
        <v>2</v>
      </c>
      <c r="B52" s="48">
        <f>IF(Протоколы!F54=0,0,Протоколы!B52/Протоколы!F54)</f>
        <v>0</v>
      </c>
      <c r="C52" s="48">
        <f>IF(Протоколы!F54=0,0,Протоколы!C52/Протоколы!F54)</f>
        <v>0</v>
      </c>
      <c r="D52" s="48">
        <f>IF(Протоколы!F54=0,0,Протоколы!D52/Протоколы!F54)</f>
        <v>0</v>
      </c>
      <c r="E52" s="48">
        <f>IF(Протоколы!F54=0,0,Протоколы!E52/Протоколы!F54)</f>
        <v>0</v>
      </c>
      <c r="F52" s="62">
        <f>SUM(B52:E52)</f>
        <v>0</v>
      </c>
      <c r="G52" s="69"/>
      <c r="H52" s="70"/>
      <c r="I52" s="7"/>
      <c r="L52" s="17">
        <f>L$16</f>
        <v>0</v>
      </c>
    </row>
    <row r="53" spans="1:12" ht="19.5" thickBot="1">
      <c r="A53" s="29">
        <v>3</v>
      </c>
      <c r="B53" s="48">
        <f>IF(Протоколы!F54=0,0,Протоколы!B53/Протоколы!F54)</f>
        <v>0</v>
      </c>
      <c r="C53" s="48">
        <f>IF(Протоколы!F54=0,0,Протоколы!C53/Протоколы!F54)</f>
        <v>0</v>
      </c>
      <c r="D53" s="48">
        <f>IF(Протоколы!F54=0,0,Протоколы!D53/Протоколы!F54)</f>
        <v>0</v>
      </c>
      <c r="E53" s="48">
        <f>IF(Протоколы!F54=0,0,Протоколы!E53/Протоколы!F54)</f>
        <v>0</v>
      </c>
      <c r="F53" s="63">
        <f>SUM(B53:E53)</f>
        <v>0</v>
      </c>
      <c r="G53" s="72"/>
      <c r="H53" s="70"/>
      <c r="I53" s="7"/>
      <c r="L53" s="17">
        <f>L$17</f>
        <v>0</v>
      </c>
    </row>
    <row r="54" spans="1:12" ht="19.5" thickTop="1" thickBot="1">
      <c r="B54" s="64">
        <f>B52+B53</f>
        <v>0</v>
      </c>
      <c r="C54" s="65">
        <f t="shared" ref="C54" si="4">C52+C53</f>
        <v>0</v>
      </c>
      <c r="D54" s="65">
        <f t="shared" ref="D54" si="5">D52+D53</f>
        <v>0</v>
      </c>
      <c r="E54" s="66">
        <f t="shared" ref="E54" si="6">E52+E53</f>
        <v>0</v>
      </c>
      <c r="F54" s="45">
        <f>F52+F53</f>
        <v>0</v>
      </c>
    </row>
    <row r="55" spans="1:12" ht="20.25" thickTop="1" thickBot="1">
      <c r="A55" s="5" t="str">
        <f>'Название и список группы'!A4</f>
        <v>Дехиби</v>
      </c>
      <c r="B55" s="18" t="str">
        <f>'Название и список группы'!B4</f>
        <v>Хишем</v>
      </c>
      <c r="C55" s="18"/>
      <c r="D55" s="18"/>
      <c r="E55" s="18"/>
      <c r="F55" s="18"/>
      <c r="G55" s="18"/>
      <c r="H55" s="18"/>
      <c r="I55" s="18"/>
      <c r="J55" s="18"/>
    </row>
    <row r="56" spans="1:12" ht="19.5" thickTop="1" thickBot="1">
      <c r="A56" s="75" t="s">
        <v>95</v>
      </c>
      <c r="B56" s="14">
        <v>0</v>
      </c>
      <c r="C56" s="14">
        <v>1</v>
      </c>
      <c r="D56" s="14">
        <v>2</v>
      </c>
      <c r="E56" s="14">
        <v>3</v>
      </c>
      <c r="F56" s="69"/>
      <c r="G56" s="68"/>
      <c r="H56" s="68"/>
      <c r="I56" s="3"/>
      <c r="J56" s="73" t="s">
        <v>0</v>
      </c>
      <c r="L56" s="4" t="str">
        <f>L$2</f>
        <v>12 серий бросков монеты</v>
      </c>
    </row>
    <row r="57" spans="1:12" ht="20.25" thickTop="1" thickBot="1">
      <c r="A57" s="75" t="s">
        <v>82</v>
      </c>
      <c r="B57" s="90"/>
      <c r="C57" s="91"/>
      <c r="D57" s="91"/>
      <c r="E57" s="92"/>
      <c r="F57" s="69"/>
      <c r="G57" s="69"/>
      <c r="H57" s="70"/>
      <c r="I57" s="6"/>
      <c r="J57" s="74">
        <f>Протоколы!J57</f>
        <v>9.9999999999999995E-7</v>
      </c>
      <c r="L57" s="17" t="str">
        <f>L$3</f>
        <v>Если в первом броске серии</v>
      </c>
    </row>
    <row r="58" spans="1:12" ht="19.5" thickTop="1">
      <c r="A58" s="78" t="s">
        <v>92</v>
      </c>
      <c r="B58" s="82">
        <f>B68*(B56-E66)+E65</f>
        <v>0</v>
      </c>
      <c r="C58" s="21">
        <f>B68*(C56-E66)+E65</f>
        <v>0</v>
      </c>
      <c r="D58" s="21">
        <f>B68*(D56-E66)+E65</f>
        <v>0</v>
      </c>
      <c r="E58" s="83">
        <f>B68*(E56-E66)+E65</f>
        <v>0</v>
      </c>
      <c r="F58" s="77"/>
      <c r="G58" s="77"/>
      <c r="H58" s="70"/>
      <c r="I58" s="6"/>
      <c r="L58" s="17" t="str">
        <f>L$4</f>
        <v>выпал "орел", то начисляется 1 балл и</v>
      </c>
    </row>
    <row r="59" spans="1:12" ht="18.75">
      <c r="A59" s="75" t="s">
        <v>94</v>
      </c>
      <c r="B59" s="84"/>
      <c r="C59" s="76"/>
      <c r="D59" s="54"/>
      <c r="E59" s="93"/>
      <c r="F59" s="77"/>
      <c r="G59" s="77"/>
      <c r="H59" s="70"/>
      <c r="I59" s="6"/>
      <c r="L59" s="17" t="str">
        <f>L$5</f>
        <v xml:space="preserve"> серию завершает второй бросок.</v>
      </c>
    </row>
    <row r="60" spans="1:12" ht="19.5" thickBot="1">
      <c r="A60" s="78" t="s">
        <v>91</v>
      </c>
      <c r="B60" s="86"/>
      <c r="C60" s="87"/>
      <c r="D60" s="88">
        <f>B67*(D56-E65)+E66</f>
        <v>0</v>
      </c>
      <c r="E60" s="89">
        <f>B67*(E56-E65)+E66</f>
        <v>0</v>
      </c>
      <c r="F60" s="77"/>
      <c r="G60" s="77"/>
      <c r="H60" s="70"/>
      <c r="I60" s="7"/>
      <c r="L60" s="17" t="str">
        <f>L$6</f>
        <v xml:space="preserve"> Если на втором броске "орел",</v>
      </c>
    </row>
    <row r="61" spans="1:12" ht="19.5" thickTop="1">
      <c r="A61" s="75"/>
      <c r="B61" s="77"/>
      <c r="C61" s="77"/>
      <c r="D61" s="77"/>
      <c r="E61" s="76"/>
      <c r="F61" s="77"/>
      <c r="G61" s="77"/>
      <c r="H61" s="70"/>
      <c r="I61" s="7"/>
      <c r="L61" s="17" t="str">
        <f>L$7</f>
        <v>добавляют 2 балла, иначе 0.</v>
      </c>
    </row>
    <row r="62" spans="1:12" ht="18.75">
      <c r="A62" s="78"/>
      <c r="B62" s="77"/>
      <c r="C62" s="77"/>
      <c r="D62" s="77"/>
      <c r="E62" s="77"/>
      <c r="F62" s="77"/>
      <c r="G62" s="77"/>
      <c r="H62" s="70"/>
      <c r="I62" s="7"/>
      <c r="L62" s="17" t="str">
        <f>L$8</f>
        <v>Если в первом броске серии</v>
      </c>
    </row>
    <row r="63" spans="1:12" ht="18.75">
      <c r="A63" s="78"/>
      <c r="B63" s="77"/>
      <c r="C63" s="77"/>
      <c r="D63" s="77"/>
      <c r="E63" s="77"/>
      <c r="F63" s="77"/>
      <c r="G63" s="77"/>
      <c r="H63" s="70"/>
      <c r="I63" s="7"/>
      <c r="L63" s="17" t="str">
        <f>L$9</f>
        <v>выпала "решка", то серию завершают</v>
      </c>
    </row>
    <row r="64" spans="1:12" ht="18.75">
      <c r="A64" s="78"/>
      <c r="B64" s="77"/>
      <c r="C64" s="77"/>
      <c r="D64" s="77"/>
      <c r="E64" s="77"/>
      <c r="F64" s="77"/>
      <c r="G64" s="77"/>
      <c r="H64" s="70"/>
      <c r="I64" s="7"/>
      <c r="L64" s="17" t="str">
        <f>L$10</f>
        <v xml:space="preserve"> второй и третий броски.</v>
      </c>
    </row>
    <row r="65" spans="1:12" ht="18.75">
      <c r="A65" s="78" t="s">
        <v>86</v>
      </c>
      <c r="B65" s="94"/>
      <c r="C65" s="77"/>
      <c r="D65" s="78" t="s">
        <v>83</v>
      </c>
      <c r="E65" s="94"/>
      <c r="F65" s="77"/>
      <c r="G65" s="77"/>
      <c r="H65" s="70"/>
      <c r="I65" s="7"/>
      <c r="L65" s="17" t="str">
        <f>L$11</f>
        <v xml:space="preserve"> За каждого "орла" при 2 и 3-м броске</v>
      </c>
    </row>
    <row r="66" spans="1:12" ht="18.75">
      <c r="A66" s="78" t="s">
        <v>85</v>
      </c>
      <c r="B66" s="94"/>
      <c r="C66" s="77"/>
      <c r="D66" s="78" t="s">
        <v>84</v>
      </c>
      <c r="E66" s="94"/>
      <c r="F66" s="77"/>
      <c r="G66" s="77"/>
      <c r="H66" s="70"/>
      <c r="I66" s="7"/>
      <c r="L66" s="17" t="str">
        <f>L$12</f>
        <v>начисляется 1 балл.</v>
      </c>
    </row>
    <row r="67" spans="1:12" ht="18.75">
      <c r="A67" s="78" t="s">
        <v>87</v>
      </c>
      <c r="B67" s="77">
        <f>IF(E67=0,0,B66/E67)</f>
        <v>0</v>
      </c>
      <c r="C67" s="77"/>
      <c r="D67" s="78" t="s">
        <v>88</v>
      </c>
      <c r="E67" s="94"/>
      <c r="F67" s="77"/>
      <c r="G67" s="77"/>
      <c r="H67" s="70"/>
      <c r="I67" s="7"/>
      <c r="L67" s="17" t="str">
        <f>L$13</f>
        <v>X - общее число бросков в серии,</v>
      </c>
    </row>
    <row r="68" spans="1:12" ht="18.75">
      <c r="A68" s="78" t="s">
        <v>90</v>
      </c>
      <c r="B68" s="77">
        <f>IF(E67=0,0,B66/E68)</f>
        <v>0</v>
      </c>
      <c r="C68" s="77"/>
      <c r="D68" s="78" t="s">
        <v>89</v>
      </c>
      <c r="E68" s="94"/>
      <c r="F68" s="77"/>
      <c r="G68" s="77"/>
      <c r="H68" s="70"/>
      <c r="I68" s="7"/>
      <c r="L68" s="17" t="str">
        <f>L$14</f>
        <v>Y - число начисленных баллов.</v>
      </c>
    </row>
    <row r="69" spans="1:12" ht="19.5" thickBot="1">
      <c r="A69" s="67" t="s">
        <v>80</v>
      </c>
      <c r="B69" s="52">
        <v>0</v>
      </c>
      <c r="C69" s="52">
        <v>1</v>
      </c>
      <c r="D69" s="52">
        <v>2</v>
      </c>
      <c r="E69" s="53">
        <v>3</v>
      </c>
      <c r="G69" s="71"/>
      <c r="H69" s="70"/>
      <c r="I69" s="7"/>
      <c r="L69" s="17">
        <f>L$15</f>
        <v>0</v>
      </c>
    </row>
    <row r="70" spans="1:12" ht="20.25" thickTop="1" thickBot="1">
      <c r="A70" s="28">
        <v>2</v>
      </c>
      <c r="B70" s="48">
        <f>IF(Протоколы!F72=0,0,Протоколы!B70/Протоколы!F72)</f>
        <v>0</v>
      </c>
      <c r="C70" s="48">
        <f>IF(Протоколы!F72=0,0,Протоколы!C70/Протоколы!F72)</f>
        <v>0</v>
      </c>
      <c r="D70" s="48">
        <f>IF(Протоколы!F72=0,0,Протоколы!D70/Протоколы!F72)</f>
        <v>0</v>
      </c>
      <c r="E70" s="48">
        <f>IF(Протоколы!F72=0,0,Протоколы!E70/Протоколы!F72)</f>
        <v>0</v>
      </c>
      <c r="F70" s="62">
        <f>SUM(B70:E70)</f>
        <v>0</v>
      </c>
      <c r="G70" s="69"/>
      <c r="H70" s="70"/>
      <c r="I70" s="7"/>
      <c r="L70" s="17">
        <f>L$16</f>
        <v>0</v>
      </c>
    </row>
    <row r="71" spans="1:12" ht="19.5" thickBot="1">
      <c r="A71" s="29">
        <v>3</v>
      </c>
      <c r="B71" s="48">
        <f>IF(Протоколы!F72=0,0,Протоколы!B71/Протоколы!F72)</f>
        <v>0</v>
      </c>
      <c r="C71" s="48">
        <f>IF(Протоколы!F72=0,0,Протоколы!C71/Протоколы!F72)</f>
        <v>0</v>
      </c>
      <c r="D71" s="48">
        <f>IF(Протоколы!F72=0,0,Протоколы!D71/Протоколы!F72)</f>
        <v>0</v>
      </c>
      <c r="E71" s="48">
        <f>IF(Протоколы!F72=0,0,Протоколы!E71/Протоколы!F72)</f>
        <v>0</v>
      </c>
      <c r="F71" s="63">
        <f>SUM(B71:E71)</f>
        <v>0</v>
      </c>
      <c r="G71" s="72"/>
      <c r="H71" s="70"/>
      <c r="I71" s="7"/>
      <c r="L71" s="17">
        <f>L$17</f>
        <v>0</v>
      </c>
    </row>
    <row r="72" spans="1:12" ht="19.5" thickTop="1" thickBot="1">
      <c r="B72" s="64">
        <f>B70+B71</f>
        <v>0</v>
      </c>
      <c r="C72" s="65">
        <f t="shared" ref="C72" si="7">C70+C71</f>
        <v>0</v>
      </c>
      <c r="D72" s="65">
        <f t="shared" ref="D72" si="8">D70+D71</f>
        <v>0</v>
      </c>
      <c r="E72" s="66">
        <f t="shared" ref="E72" si="9">E70+E71</f>
        <v>0</v>
      </c>
      <c r="F72" s="45">
        <f>F70+F71</f>
        <v>0</v>
      </c>
    </row>
    <row r="73" spans="1:12" ht="20.25" thickTop="1" thickBot="1">
      <c r="A73" s="5" t="str">
        <f>'Название и список группы'!A5</f>
        <v>Исмаили</v>
      </c>
      <c r="B73" s="18" t="str">
        <f>'Название и список группы'!B5</f>
        <v>Исмаил</v>
      </c>
      <c r="C73" s="18"/>
      <c r="D73" s="18"/>
      <c r="E73" s="18"/>
      <c r="F73" s="18"/>
      <c r="G73" s="18"/>
      <c r="H73" s="18"/>
      <c r="I73" s="18"/>
      <c r="J73" s="18"/>
    </row>
    <row r="74" spans="1:12" ht="19.5" thickTop="1" thickBot="1">
      <c r="A74" s="75" t="s">
        <v>95</v>
      </c>
      <c r="B74" s="14">
        <v>0</v>
      </c>
      <c r="C74" s="14">
        <v>1</v>
      </c>
      <c r="D74" s="14">
        <v>2</v>
      </c>
      <c r="E74" s="14">
        <v>3</v>
      </c>
      <c r="F74" s="69"/>
      <c r="G74" s="68"/>
      <c r="H74" s="68"/>
      <c r="I74" s="3"/>
      <c r="J74" s="73" t="s">
        <v>0</v>
      </c>
      <c r="L74" s="4" t="str">
        <f>L$2</f>
        <v>12 серий бросков монеты</v>
      </c>
    </row>
    <row r="75" spans="1:12" ht="20.25" thickTop="1" thickBot="1">
      <c r="A75" s="75" t="s">
        <v>82</v>
      </c>
      <c r="B75" s="90"/>
      <c r="C75" s="91"/>
      <c r="D75" s="91"/>
      <c r="E75" s="92"/>
      <c r="F75" s="69"/>
      <c r="G75" s="69"/>
      <c r="H75" s="70"/>
      <c r="I75" s="6"/>
      <c r="J75" s="74">
        <f>Протоколы!J75</f>
        <v>9.9999999999999995E-7</v>
      </c>
      <c r="L75" s="17" t="str">
        <f>L$3</f>
        <v>Если в первом броске серии</v>
      </c>
    </row>
    <row r="76" spans="1:12" ht="19.5" thickTop="1">
      <c r="A76" s="78" t="s">
        <v>92</v>
      </c>
      <c r="B76" s="82">
        <f>B86*(B74-E84)+E83</f>
        <v>0</v>
      </c>
      <c r="C76" s="21">
        <f>B86*(C74-E84)+E83</f>
        <v>0</v>
      </c>
      <c r="D76" s="21">
        <f>B86*(D74-E84)+E83</f>
        <v>0</v>
      </c>
      <c r="E76" s="83">
        <f>B86*(E74-E84)+E83</f>
        <v>0</v>
      </c>
      <c r="F76" s="77"/>
      <c r="G76" s="77"/>
      <c r="H76" s="70"/>
      <c r="I76" s="6"/>
      <c r="L76" s="17" t="str">
        <f>L$4</f>
        <v>выпал "орел", то начисляется 1 балл и</v>
      </c>
    </row>
    <row r="77" spans="1:12" ht="18.75">
      <c r="A77" s="75" t="s">
        <v>94</v>
      </c>
      <c r="B77" s="84"/>
      <c r="C77" s="76"/>
      <c r="D77" s="54"/>
      <c r="E77" s="93"/>
      <c r="F77" s="77"/>
      <c r="G77" s="77"/>
      <c r="H77" s="70"/>
      <c r="I77" s="6"/>
      <c r="L77" s="17" t="str">
        <f>L$5</f>
        <v xml:space="preserve"> серию завершает второй бросок.</v>
      </c>
    </row>
    <row r="78" spans="1:12" ht="19.5" thickBot="1">
      <c r="A78" s="78" t="s">
        <v>91</v>
      </c>
      <c r="B78" s="86"/>
      <c r="C78" s="87"/>
      <c r="D78" s="88">
        <f>B85*(D74-E83)+E84</f>
        <v>0</v>
      </c>
      <c r="E78" s="89">
        <f>B85*(E74-E83)+E84</f>
        <v>0</v>
      </c>
      <c r="F78" s="77"/>
      <c r="G78" s="77"/>
      <c r="H78" s="70"/>
      <c r="I78" s="7"/>
      <c r="L78" s="17" t="str">
        <f>L$6</f>
        <v xml:space="preserve"> Если на втором броске "орел",</v>
      </c>
    </row>
    <row r="79" spans="1:12" ht="19.5" thickTop="1">
      <c r="A79" s="75"/>
      <c r="B79" s="77"/>
      <c r="C79" s="77"/>
      <c r="D79" s="77"/>
      <c r="E79" s="76"/>
      <c r="F79" s="77"/>
      <c r="G79" s="77"/>
      <c r="H79" s="70"/>
      <c r="I79" s="7"/>
      <c r="L79" s="17" t="str">
        <f>L$7</f>
        <v>добавляют 2 балла, иначе 0.</v>
      </c>
    </row>
    <row r="80" spans="1:12" ht="18.75">
      <c r="A80" s="78"/>
      <c r="B80" s="77"/>
      <c r="C80" s="77"/>
      <c r="D80" s="77"/>
      <c r="E80" s="77"/>
      <c r="F80" s="77"/>
      <c r="G80" s="77"/>
      <c r="H80" s="70"/>
      <c r="I80" s="7"/>
      <c r="L80" s="17" t="str">
        <f>L$8</f>
        <v>Если в первом броске серии</v>
      </c>
    </row>
    <row r="81" spans="1:12" ht="18.75">
      <c r="A81" s="78"/>
      <c r="B81" s="77"/>
      <c r="C81" s="77"/>
      <c r="D81" s="77"/>
      <c r="E81" s="77"/>
      <c r="F81" s="77"/>
      <c r="G81" s="77"/>
      <c r="H81" s="70"/>
      <c r="I81" s="7"/>
      <c r="L81" s="17" t="str">
        <f>L$9</f>
        <v>выпала "решка", то серию завершают</v>
      </c>
    </row>
    <row r="82" spans="1:12" ht="18.75">
      <c r="A82" s="78"/>
      <c r="B82" s="77"/>
      <c r="C82" s="77"/>
      <c r="D82" s="77"/>
      <c r="E82" s="77"/>
      <c r="F82" s="77"/>
      <c r="G82" s="77"/>
      <c r="H82" s="70"/>
      <c r="I82" s="7"/>
      <c r="L82" s="17" t="str">
        <f>L$10</f>
        <v xml:space="preserve"> второй и третий броски.</v>
      </c>
    </row>
    <row r="83" spans="1:12" ht="18.75">
      <c r="A83" s="78" t="s">
        <v>86</v>
      </c>
      <c r="B83" s="94"/>
      <c r="C83" s="77"/>
      <c r="D83" s="78" t="s">
        <v>83</v>
      </c>
      <c r="E83" s="94"/>
      <c r="F83" s="77"/>
      <c r="G83" s="77"/>
      <c r="H83" s="70"/>
      <c r="I83" s="7"/>
      <c r="L83" s="17" t="str">
        <f>L$11</f>
        <v xml:space="preserve"> За каждого "орла" при 2 и 3-м броске</v>
      </c>
    </row>
    <row r="84" spans="1:12" ht="18.75">
      <c r="A84" s="78" t="s">
        <v>85</v>
      </c>
      <c r="B84" s="94"/>
      <c r="C84" s="77"/>
      <c r="D84" s="78" t="s">
        <v>84</v>
      </c>
      <c r="E84" s="94"/>
      <c r="F84" s="77"/>
      <c r="G84" s="77"/>
      <c r="H84" s="70"/>
      <c r="I84" s="7"/>
      <c r="L84" s="17" t="str">
        <f>L$12</f>
        <v>начисляется 1 балл.</v>
      </c>
    </row>
    <row r="85" spans="1:12" ht="18.75">
      <c r="A85" s="78" t="s">
        <v>87</v>
      </c>
      <c r="B85" s="77">
        <f>IF(E85=0,0,B84/E85)</f>
        <v>0</v>
      </c>
      <c r="C85" s="77"/>
      <c r="D85" s="78" t="s">
        <v>88</v>
      </c>
      <c r="E85" s="94"/>
      <c r="F85" s="77"/>
      <c r="G85" s="77"/>
      <c r="H85" s="70"/>
      <c r="I85" s="7"/>
      <c r="L85" s="17" t="str">
        <f>L$13</f>
        <v>X - общее число бросков в серии,</v>
      </c>
    </row>
    <row r="86" spans="1:12" ht="18.75">
      <c r="A86" s="78" t="s">
        <v>90</v>
      </c>
      <c r="B86" s="77">
        <f>IF(E85=0,0,B84/E86)</f>
        <v>0</v>
      </c>
      <c r="C86" s="77"/>
      <c r="D86" s="78" t="s">
        <v>89</v>
      </c>
      <c r="E86" s="94"/>
      <c r="F86" s="77"/>
      <c r="G86" s="77"/>
      <c r="H86" s="70"/>
      <c r="I86" s="7"/>
      <c r="L86" s="17" t="str">
        <f>L$14</f>
        <v>Y - число начисленных баллов.</v>
      </c>
    </row>
    <row r="87" spans="1:12" ht="19.5" thickBot="1">
      <c r="A87" s="67" t="s">
        <v>80</v>
      </c>
      <c r="B87" s="52">
        <v>0</v>
      </c>
      <c r="C87" s="52">
        <v>1</v>
      </c>
      <c r="D87" s="52">
        <v>2</v>
      </c>
      <c r="E87" s="53">
        <v>3</v>
      </c>
      <c r="G87" s="71"/>
      <c r="H87" s="70"/>
      <c r="I87" s="7"/>
      <c r="L87" s="17">
        <f>L$15</f>
        <v>0</v>
      </c>
    </row>
    <row r="88" spans="1:12" ht="20.25" thickTop="1" thickBot="1">
      <c r="A88" s="28">
        <v>2</v>
      </c>
      <c r="B88" s="48">
        <f>IF(Протоколы!F90=0,0,Протоколы!B88/Протоколы!F90)</f>
        <v>0</v>
      </c>
      <c r="C88" s="48">
        <f>IF(Протоколы!F90=0,0,Протоколы!C88/Протоколы!F90)</f>
        <v>0</v>
      </c>
      <c r="D88" s="48">
        <f>IF(Протоколы!F90=0,0,Протоколы!D88/Протоколы!F90)</f>
        <v>0</v>
      </c>
      <c r="E88" s="48">
        <f>IF(Протоколы!F90=0,0,Протоколы!E88/Протоколы!F90)</f>
        <v>0</v>
      </c>
      <c r="F88" s="62">
        <f>SUM(B88:E88)</f>
        <v>0</v>
      </c>
      <c r="G88" s="69"/>
      <c r="H88" s="70"/>
      <c r="I88" s="7"/>
      <c r="L88" s="17">
        <f>L$16</f>
        <v>0</v>
      </c>
    </row>
    <row r="89" spans="1:12" ht="19.5" thickBot="1">
      <c r="A89" s="29">
        <v>3</v>
      </c>
      <c r="B89" s="48">
        <f>IF(Протоколы!F90=0,0,Протоколы!B89/Протоколы!F90)</f>
        <v>0</v>
      </c>
      <c r="C89" s="48">
        <f>IF(Протоколы!F90=0,0,Протоколы!C89/Протоколы!F90)</f>
        <v>0</v>
      </c>
      <c r="D89" s="48">
        <f>IF(Протоколы!F90=0,0,Протоколы!D89/Протоколы!F90)</f>
        <v>0</v>
      </c>
      <c r="E89" s="48">
        <f>IF(Протоколы!F90=0,0,Протоколы!E89/Протоколы!F90)</f>
        <v>0</v>
      </c>
      <c r="F89" s="63">
        <f>SUM(B89:E89)</f>
        <v>0</v>
      </c>
      <c r="G89" s="72"/>
      <c r="H89" s="70"/>
      <c r="I89" s="7"/>
      <c r="L89" s="17">
        <f>L$17</f>
        <v>0</v>
      </c>
    </row>
    <row r="90" spans="1:12" ht="19.5" thickTop="1" thickBot="1">
      <c r="B90" s="64">
        <f>B88+B89</f>
        <v>0</v>
      </c>
      <c r="C90" s="65">
        <f t="shared" ref="C90" si="10">C88+C89</f>
        <v>0</v>
      </c>
      <c r="D90" s="65">
        <f t="shared" ref="D90" si="11">D88+D89</f>
        <v>0</v>
      </c>
      <c r="E90" s="66">
        <f t="shared" ref="E90" si="12">E88+E89</f>
        <v>0</v>
      </c>
      <c r="F90" s="45">
        <f>F88+F89</f>
        <v>0</v>
      </c>
    </row>
    <row r="91" spans="1:12" ht="20.25" thickTop="1" thickBot="1">
      <c r="A91" s="5" t="str">
        <f>'Название и список группы'!A6</f>
        <v>Камалов</v>
      </c>
      <c r="B91" s="18" t="str">
        <f>'Название и список группы'!B6</f>
        <v>Владислав Валерьевич</v>
      </c>
      <c r="C91" s="18"/>
      <c r="D91" s="18"/>
      <c r="E91" s="18"/>
      <c r="F91" s="18"/>
      <c r="G91" s="18"/>
      <c r="H91" s="18"/>
      <c r="I91" s="18"/>
      <c r="J91" s="18"/>
    </row>
    <row r="92" spans="1:12" ht="19.5" thickTop="1" thickBot="1">
      <c r="A92" s="75" t="s">
        <v>95</v>
      </c>
      <c r="B92" s="14">
        <v>0</v>
      </c>
      <c r="C92" s="14">
        <v>1</v>
      </c>
      <c r="D92" s="14">
        <v>2</v>
      </c>
      <c r="E92" s="14">
        <v>3</v>
      </c>
      <c r="F92" s="69"/>
      <c r="G92" s="68"/>
      <c r="H92" s="68"/>
      <c r="I92" s="3"/>
      <c r="J92" s="73" t="s">
        <v>0</v>
      </c>
      <c r="L92" s="4" t="str">
        <f>L$2</f>
        <v>12 серий бросков монеты</v>
      </c>
    </row>
    <row r="93" spans="1:12" ht="20.25" thickTop="1" thickBot="1">
      <c r="A93" s="75" t="s">
        <v>82</v>
      </c>
      <c r="B93" s="90"/>
      <c r="C93" s="91"/>
      <c r="D93" s="91"/>
      <c r="E93" s="92"/>
      <c r="F93" s="69"/>
      <c r="G93" s="69"/>
      <c r="H93" s="70"/>
      <c r="I93" s="6"/>
      <c r="J93" s="74">
        <f>Протоколы!J93</f>
        <v>9.9999999999999995E-7</v>
      </c>
      <c r="L93" s="17" t="str">
        <f>L$3</f>
        <v>Если в первом броске серии</v>
      </c>
    </row>
    <row r="94" spans="1:12" ht="19.5" thickTop="1">
      <c r="A94" s="78" t="s">
        <v>92</v>
      </c>
      <c r="B94" s="82">
        <f>B104*(B92-E102)+E101</f>
        <v>0</v>
      </c>
      <c r="C94" s="21">
        <f>B104*(C92-E102)+E101</f>
        <v>0</v>
      </c>
      <c r="D94" s="21">
        <f>B104*(D92-E102)+E101</f>
        <v>0</v>
      </c>
      <c r="E94" s="83">
        <f>B104*(E92-E102)+E101</f>
        <v>0</v>
      </c>
      <c r="F94" s="77"/>
      <c r="G94" s="77"/>
      <c r="H94" s="70"/>
      <c r="I94" s="6"/>
      <c r="L94" s="17" t="str">
        <f>L$4</f>
        <v>выпал "орел", то начисляется 1 балл и</v>
      </c>
    </row>
    <row r="95" spans="1:12" ht="18.75">
      <c r="A95" s="75" t="s">
        <v>94</v>
      </c>
      <c r="B95" s="84"/>
      <c r="C95" s="76"/>
      <c r="D95" s="54"/>
      <c r="E95" s="93"/>
      <c r="F95" s="77"/>
      <c r="G95" s="77"/>
      <c r="H95" s="70"/>
      <c r="I95" s="6"/>
      <c r="L95" s="17" t="str">
        <f>L$5</f>
        <v xml:space="preserve"> серию завершает второй бросок.</v>
      </c>
    </row>
    <row r="96" spans="1:12" ht="19.5" thickBot="1">
      <c r="A96" s="78" t="s">
        <v>91</v>
      </c>
      <c r="B96" s="86"/>
      <c r="C96" s="87"/>
      <c r="D96" s="88">
        <f>B103*(D92-E101)+E102</f>
        <v>0</v>
      </c>
      <c r="E96" s="89">
        <f>B103*(E92-E101)+E102</f>
        <v>0</v>
      </c>
      <c r="F96" s="77"/>
      <c r="G96" s="77"/>
      <c r="H96" s="70"/>
      <c r="I96" s="7"/>
      <c r="L96" s="17" t="str">
        <f>L$6</f>
        <v xml:space="preserve"> Если на втором броске "орел",</v>
      </c>
    </row>
    <row r="97" spans="1:12" ht="19.5" thickTop="1">
      <c r="A97" s="75"/>
      <c r="B97" s="77"/>
      <c r="C97" s="77"/>
      <c r="D97" s="77"/>
      <c r="E97" s="76"/>
      <c r="F97" s="77"/>
      <c r="G97" s="77"/>
      <c r="H97" s="70"/>
      <c r="I97" s="7"/>
      <c r="L97" s="17" t="str">
        <f>L$7</f>
        <v>добавляют 2 балла, иначе 0.</v>
      </c>
    </row>
    <row r="98" spans="1:12" ht="18.75">
      <c r="A98" s="78"/>
      <c r="B98" s="77"/>
      <c r="C98" s="77"/>
      <c r="D98" s="77"/>
      <c r="E98" s="77"/>
      <c r="F98" s="77"/>
      <c r="G98" s="77"/>
      <c r="H98" s="70"/>
      <c r="I98" s="7"/>
      <c r="L98" s="17" t="str">
        <f>L$8</f>
        <v>Если в первом броске серии</v>
      </c>
    </row>
    <row r="99" spans="1:12" ht="18.75">
      <c r="A99" s="78"/>
      <c r="B99" s="77"/>
      <c r="C99" s="77"/>
      <c r="D99" s="77"/>
      <c r="E99" s="77"/>
      <c r="F99" s="77"/>
      <c r="G99" s="77"/>
      <c r="H99" s="70"/>
      <c r="I99" s="7"/>
      <c r="L99" s="17" t="str">
        <f>L$9</f>
        <v>выпала "решка", то серию завершают</v>
      </c>
    </row>
    <row r="100" spans="1:12" ht="18.75">
      <c r="A100" s="78"/>
      <c r="B100" s="77"/>
      <c r="C100" s="77"/>
      <c r="D100" s="77"/>
      <c r="E100" s="77"/>
      <c r="F100" s="77"/>
      <c r="G100" s="77"/>
      <c r="H100" s="70"/>
      <c r="I100" s="7"/>
      <c r="L100" s="17" t="str">
        <f>L$10</f>
        <v xml:space="preserve"> второй и третий броски.</v>
      </c>
    </row>
    <row r="101" spans="1:12" ht="18.75">
      <c r="A101" s="78" t="s">
        <v>86</v>
      </c>
      <c r="B101" s="94"/>
      <c r="C101" s="77"/>
      <c r="D101" s="78" t="s">
        <v>83</v>
      </c>
      <c r="E101" s="94"/>
      <c r="F101" s="77"/>
      <c r="G101" s="77"/>
      <c r="H101" s="70"/>
      <c r="I101" s="7"/>
      <c r="L101" s="17" t="str">
        <f>L$11</f>
        <v xml:space="preserve"> За каждого "орла" при 2 и 3-м броске</v>
      </c>
    </row>
    <row r="102" spans="1:12" ht="18.75">
      <c r="A102" s="78" t="s">
        <v>85</v>
      </c>
      <c r="B102" s="94"/>
      <c r="C102" s="77"/>
      <c r="D102" s="78" t="s">
        <v>84</v>
      </c>
      <c r="E102" s="94"/>
      <c r="F102" s="77"/>
      <c r="G102" s="77"/>
      <c r="H102" s="70"/>
      <c r="I102" s="7"/>
      <c r="L102" s="17" t="str">
        <f>L$12</f>
        <v>начисляется 1 балл.</v>
      </c>
    </row>
    <row r="103" spans="1:12" ht="18.75">
      <c r="A103" s="78" t="s">
        <v>87</v>
      </c>
      <c r="B103" s="77">
        <f>IF(E103=0,0,B102/E103)</f>
        <v>0</v>
      </c>
      <c r="C103" s="77"/>
      <c r="D103" s="78" t="s">
        <v>88</v>
      </c>
      <c r="E103" s="94"/>
      <c r="F103" s="77"/>
      <c r="G103" s="77"/>
      <c r="H103" s="70"/>
      <c r="I103" s="7"/>
      <c r="L103" s="17" t="str">
        <f>L$13</f>
        <v>X - общее число бросков в серии,</v>
      </c>
    </row>
    <row r="104" spans="1:12" ht="18.75">
      <c r="A104" s="78" t="s">
        <v>90</v>
      </c>
      <c r="B104" s="77">
        <f>IF(E103=0,0,B102/E104)</f>
        <v>0</v>
      </c>
      <c r="C104" s="77"/>
      <c r="D104" s="78" t="s">
        <v>89</v>
      </c>
      <c r="E104" s="94"/>
      <c r="F104" s="77"/>
      <c r="G104" s="77"/>
      <c r="H104" s="70"/>
      <c r="I104" s="7"/>
      <c r="L104" s="17" t="str">
        <f>L$14</f>
        <v>Y - число начисленных баллов.</v>
      </c>
    </row>
    <row r="105" spans="1:12" ht="19.5" thickBot="1">
      <c r="A105" s="67" t="s">
        <v>80</v>
      </c>
      <c r="B105" s="52">
        <v>0</v>
      </c>
      <c r="C105" s="52">
        <v>1</v>
      </c>
      <c r="D105" s="52">
        <v>2</v>
      </c>
      <c r="E105" s="53">
        <v>3</v>
      </c>
      <c r="G105" s="71"/>
      <c r="H105" s="70"/>
      <c r="I105" s="7"/>
      <c r="L105" s="17">
        <f>L$15</f>
        <v>0</v>
      </c>
    </row>
    <row r="106" spans="1:12" ht="20.25" thickTop="1" thickBot="1">
      <c r="A106" s="28">
        <v>2</v>
      </c>
      <c r="B106" s="48">
        <f>IF(Протоколы!F108=0,0,Протоколы!B106/Протоколы!F108)</f>
        <v>0</v>
      </c>
      <c r="C106" s="48">
        <f>IF(Протоколы!F108=0,0,Протоколы!C106/Протоколы!F108)</f>
        <v>0</v>
      </c>
      <c r="D106" s="48">
        <f>IF(Протоколы!F108=0,0,Протоколы!D106/Протоколы!F108)</f>
        <v>0</v>
      </c>
      <c r="E106" s="48">
        <f>IF(Протоколы!F108=0,0,Протоколы!E106/Протоколы!F108)</f>
        <v>0</v>
      </c>
      <c r="F106" s="62">
        <f>SUM(B106:E106)</f>
        <v>0</v>
      </c>
      <c r="G106" s="69"/>
      <c r="H106" s="70"/>
      <c r="I106" s="7"/>
      <c r="L106" s="17">
        <f>L$16</f>
        <v>0</v>
      </c>
    </row>
    <row r="107" spans="1:12" ht="19.5" thickBot="1">
      <c r="A107" s="29">
        <v>3</v>
      </c>
      <c r="B107" s="48">
        <f>IF(Протоколы!F108=0,0,Протоколы!B107/Протоколы!F108)</f>
        <v>0</v>
      </c>
      <c r="C107" s="48">
        <f>IF(Протоколы!F108=0,0,Протоколы!C107/Протоколы!F108)</f>
        <v>0</v>
      </c>
      <c r="D107" s="48">
        <f>IF(Протоколы!F108=0,0,Протоколы!D107/Протоколы!F108)</f>
        <v>0</v>
      </c>
      <c r="E107" s="48">
        <f>IF(Протоколы!F108=0,0,Протоколы!E107/Протоколы!F108)</f>
        <v>0</v>
      </c>
      <c r="F107" s="63">
        <f>SUM(B107:E107)</f>
        <v>0</v>
      </c>
      <c r="G107" s="72"/>
      <c r="H107" s="70"/>
      <c r="I107" s="7"/>
      <c r="L107" s="17">
        <f>L$17</f>
        <v>0</v>
      </c>
    </row>
    <row r="108" spans="1:12" ht="19.5" thickTop="1" thickBot="1">
      <c r="B108" s="64">
        <f>B106+B107</f>
        <v>0</v>
      </c>
      <c r="C108" s="65">
        <f t="shared" ref="C108" si="13">C106+C107</f>
        <v>0</v>
      </c>
      <c r="D108" s="65">
        <f t="shared" ref="D108" si="14">D106+D107</f>
        <v>0</v>
      </c>
      <c r="E108" s="66">
        <f t="shared" ref="E108" si="15">E106+E107</f>
        <v>0</v>
      </c>
      <c r="F108" s="45">
        <f>F106+F107</f>
        <v>0</v>
      </c>
    </row>
    <row r="109" spans="1:12" ht="20.25" thickTop="1" thickBot="1">
      <c r="A109" s="5" t="str">
        <f>'Название и список группы'!A7</f>
        <v>Касымов</v>
      </c>
      <c r="B109" s="18" t="str">
        <f>'Название и список группы'!B7</f>
        <v>Мухаммад Анварджонович</v>
      </c>
      <c r="C109" s="18"/>
      <c r="D109" s="18"/>
      <c r="E109" s="18"/>
      <c r="F109" s="18"/>
      <c r="G109" s="18"/>
      <c r="H109" s="18"/>
      <c r="I109" s="18"/>
      <c r="J109" s="18"/>
    </row>
    <row r="110" spans="1:12" ht="19.5" thickTop="1" thickBot="1">
      <c r="A110" s="75" t="s">
        <v>95</v>
      </c>
      <c r="B110" s="14">
        <v>0</v>
      </c>
      <c r="C110" s="14">
        <v>1</v>
      </c>
      <c r="D110" s="14">
        <v>2</v>
      </c>
      <c r="E110" s="14">
        <v>3</v>
      </c>
      <c r="F110" s="69"/>
      <c r="G110" s="68"/>
      <c r="H110" s="68"/>
      <c r="I110" s="3"/>
      <c r="J110" s="73" t="s">
        <v>0</v>
      </c>
      <c r="L110" s="4" t="str">
        <f>L$2</f>
        <v>12 серий бросков монеты</v>
      </c>
    </row>
    <row r="111" spans="1:12" ht="20.25" thickTop="1" thickBot="1">
      <c r="A111" s="75" t="s">
        <v>82</v>
      </c>
      <c r="B111" s="90"/>
      <c r="C111" s="91"/>
      <c r="D111" s="91"/>
      <c r="E111" s="92"/>
      <c r="F111" s="69"/>
      <c r="G111" s="69"/>
      <c r="H111" s="70"/>
      <c r="I111" s="6"/>
      <c r="J111" s="74">
        <f>Протоколы!J111</f>
        <v>9.9999999999999995E-7</v>
      </c>
      <c r="L111" s="17" t="str">
        <f>L$3</f>
        <v>Если в первом броске серии</v>
      </c>
    </row>
    <row r="112" spans="1:12" ht="19.5" thickTop="1">
      <c r="A112" s="78" t="s">
        <v>92</v>
      </c>
      <c r="B112" s="82">
        <f>B122*(B110-E120)+E119</f>
        <v>0</v>
      </c>
      <c r="C112" s="21">
        <f>B122*(C110-E120)+E119</f>
        <v>0</v>
      </c>
      <c r="D112" s="21">
        <f>B122*(D110-E120)+E119</f>
        <v>0</v>
      </c>
      <c r="E112" s="83">
        <f>B122*(E110-E120)+E119</f>
        <v>0</v>
      </c>
      <c r="F112" s="77"/>
      <c r="G112" s="77"/>
      <c r="H112" s="70"/>
      <c r="I112" s="6"/>
      <c r="L112" s="17" t="str">
        <f>L$4</f>
        <v>выпал "орел", то начисляется 1 балл и</v>
      </c>
    </row>
    <row r="113" spans="1:12" ht="18.75">
      <c r="A113" s="75" t="s">
        <v>94</v>
      </c>
      <c r="B113" s="84"/>
      <c r="C113" s="76"/>
      <c r="D113" s="54"/>
      <c r="E113" s="93"/>
      <c r="F113" s="77"/>
      <c r="G113" s="77"/>
      <c r="H113" s="70"/>
      <c r="I113" s="6"/>
      <c r="L113" s="17" t="str">
        <f>L$5</f>
        <v xml:space="preserve"> серию завершает второй бросок.</v>
      </c>
    </row>
    <row r="114" spans="1:12" ht="19.5" thickBot="1">
      <c r="A114" s="78" t="s">
        <v>91</v>
      </c>
      <c r="B114" s="86"/>
      <c r="C114" s="87"/>
      <c r="D114" s="88">
        <f>B121*(D110-E119)+E120</f>
        <v>0</v>
      </c>
      <c r="E114" s="89">
        <f>B121*(E110-E119)+E120</f>
        <v>0</v>
      </c>
      <c r="F114" s="77"/>
      <c r="G114" s="77"/>
      <c r="H114" s="70"/>
      <c r="I114" s="7"/>
      <c r="L114" s="17" t="str">
        <f>L$6</f>
        <v xml:space="preserve"> Если на втором броске "орел",</v>
      </c>
    </row>
    <row r="115" spans="1:12" ht="19.5" thickTop="1">
      <c r="A115" s="75"/>
      <c r="B115" s="77"/>
      <c r="C115" s="77"/>
      <c r="D115" s="77"/>
      <c r="E115" s="76"/>
      <c r="F115" s="77"/>
      <c r="G115" s="77"/>
      <c r="H115" s="70"/>
      <c r="I115" s="7"/>
      <c r="L115" s="17" t="str">
        <f>L$7</f>
        <v>добавляют 2 балла, иначе 0.</v>
      </c>
    </row>
    <row r="116" spans="1:12" ht="18.75">
      <c r="A116" s="78"/>
      <c r="B116" s="77"/>
      <c r="C116" s="77"/>
      <c r="D116" s="77"/>
      <c r="E116" s="77"/>
      <c r="F116" s="77"/>
      <c r="G116" s="77"/>
      <c r="H116" s="70"/>
      <c r="I116" s="7"/>
      <c r="L116" s="17" t="str">
        <f>L$8</f>
        <v>Если в первом броске серии</v>
      </c>
    </row>
    <row r="117" spans="1:12" ht="18.75">
      <c r="A117" s="78"/>
      <c r="B117" s="77"/>
      <c r="C117" s="77"/>
      <c r="D117" s="77"/>
      <c r="E117" s="77"/>
      <c r="F117" s="77"/>
      <c r="G117" s="77"/>
      <c r="H117" s="70"/>
      <c r="I117" s="7"/>
      <c r="L117" s="17" t="str">
        <f>L$9</f>
        <v>выпала "решка", то серию завершают</v>
      </c>
    </row>
    <row r="118" spans="1:12" ht="18.75">
      <c r="A118" s="78"/>
      <c r="B118" s="77"/>
      <c r="C118" s="77"/>
      <c r="D118" s="77"/>
      <c r="E118" s="77"/>
      <c r="F118" s="77"/>
      <c r="G118" s="77"/>
      <c r="H118" s="70"/>
      <c r="I118" s="7"/>
      <c r="L118" s="17" t="str">
        <f>L$10</f>
        <v xml:space="preserve"> второй и третий броски.</v>
      </c>
    </row>
    <row r="119" spans="1:12" ht="18.75">
      <c r="A119" s="78" t="s">
        <v>86</v>
      </c>
      <c r="B119" s="94"/>
      <c r="C119" s="77"/>
      <c r="D119" s="78" t="s">
        <v>83</v>
      </c>
      <c r="E119" s="94"/>
      <c r="F119" s="77"/>
      <c r="G119" s="77"/>
      <c r="H119" s="70"/>
      <c r="I119" s="7"/>
      <c r="L119" s="17" t="str">
        <f>L$11</f>
        <v xml:space="preserve"> За каждого "орла" при 2 и 3-м броске</v>
      </c>
    </row>
    <row r="120" spans="1:12" ht="18.75">
      <c r="A120" s="78" t="s">
        <v>85</v>
      </c>
      <c r="B120" s="94"/>
      <c r="C120" s="77"/>
      <c r="D120" s="78" t="s">
        <v>84</v>
      </c>
      <c r="E120" s="94"/>
      <c r="F120" s="77"/>
      <c r="G120" s="77"/>
      <c r="H120" s="70"/>
      <c r="I120" s="7"/>
      <c r="L120" s="17" t="str">
        <f>L$12</f>
        <v>начисляется 1 балл.</v>
      </c>
    </row>
    <row r="121" spans="1:12" ht="18.75">
      <c r="A121" s="78" t="s">
        <v>87</v>
      </c>
      <c r="B121" s="77">
        <f>IF(E121=0,0,B120/E121)</f>
        <v>0</v>
      </c>
      <c r="C121" s="77"/>
      <c r="D121" s="78" t="s">
        <v>88</v>
      </c>
      <c r="E121" s="94"/>
      <c r="F121" s="77"/>
      <c r="G121" s="77"/>
      <c r="H121" s="70"/>
      <c r="I121" s="7"/>
      <c r="L121" s="17" t="str">
        <f>L$13</f>
        <v>X - общее число бросков в серии,</v>
      </c>
    </row>
    <row r="122" spans="1:12" ht="18.75">
      <c r="A122" s="78" t="s">
        <v>90</v>
      </c>
      <c r="B122" s="77">
        <f>IF(E121=0,0,B120/E122)</f>
        <v>0</v>
      </c>
      <c r="C122" s="77"/>
      <c r="D122" s="78" t="s">
        <v>89</v>
      </c>
      <c r="E122" s="94"/>
      <c r="F122" s="77"/>
      <c r="G122" s="77"/>
      <c r="H122" s="70"/>
      <c r="I122" s="7"/>
      <c r="L122" s="17" t="str">
        <f>L$14</f>
        <v>Y - число начисленных баллов.</v>
      </c>
    </row>
    <row r="123" spans="1:12" ht="19.5" thickBot="1">
      <c r="A123" s="67" t="s">
        <v>80</v>
      </c>
      <c r="B123" s="52">
        <v>0</v>
      </c>
      <c r="C123" s="52">
        <v>1</v>
      </c>
      <c r="D123" s="52">
        <v>2</v>
      </c>
      <c r="E123" s="53">
        <v>3</v>
      </c>
      <c r="G123" s="71"/>
      <c r="H123" s="70"/>
      <c r="I123" s="7"/>
      <c r="L123" s="17">
        <f>L$15</f>
        <v>0</v>
      </c>
    </row>
    <row r="124" spans="1:12" ht="20.25" thickTop="1" thickBot="1">
      <c r="A124" s="28">
        <v>2</v>
      </c>
      <c r="B124" s="48">
        <f>IF(Протоколы!F126=0,0,Протоколы!B124/Протоколы!F126)</f>
        <v>0</v>
      </c>
      <c r="C124" s="48">
        <f>IF(Протоколы!F126=0,0,Протоколы!C124/Протоколы!F126)</f>
        <v>0</v>
      </c>
      <c r="D124" s="48">
        <f>IF(Протоколы!F126=0,0,Протоколы!D124/Протоколы!F126)</f>
        <v>0</v>
      </c>
      <c r="E124" s="48">
        <f>IF(Протоколы!F126=0,0,Протоколы!E124/Протоколы!F126)</f>
        <v>0</v>
      </c>
      <c r="F124" s="62">
        <f>SUM(B124:E124)</f>
        <v>0</v>
      </c>
      <c r="G124" s="69"/>
      <c r="H124" s="70"/>
      <c r="I124" s="7"/>
      <c r="L124" s="17">
        <f>L$16</f>
        <v>0</v>
      </c>
    </row>
    <row r="125" spans="1:12" ht="19.5" thickBot="1">
      <c r="A125" s="29">
        <v>3</v>
      </c>
      <c r="B125" s="48">
        <f>IF(Протоколы!F126=0,0,Протоколы!B125/Протоколы!F126)</f>
        <v>0</v>
      </c>
      <c r="C125" s="48">
        <f>IF(Протоколы!F126=0,0,Протоколы!C125/Протоколы!F126)</f>
        <v>0</v>
      </c>
      <c r="D125" s="48">
        <f>IF(Протоколы!F126=0,0,Протоколы!D125/Протоколы!F126)</f>
        <v>0</v>
      </c>
      <c r="E125" s="48">
        <f>IF(Протоколы!F126=0,0,Протоколы!E125/Протоколы!F126)</f>
        <v>0</v>
      </c>
      <c r="F125" s="63">
        <f>SUM(B125:E125)</f>
        <v>0</v>
      </c>
      <c r="G125" s="72"/>
      <c r="H125" s="70"/>
      <c r="I125" s="7"/>
      <c r="L125" s="17">
        <f>L$17</f>
        <v>0</v>
      </c>
    </row>
    <row r="126" spans="1:12" ht="19.5" thickTop="1" thickBot="1">
      <c r="B126" s="64">
        <f>B124+B125</f>
        <v>0</v>
      </c>
      <c r="C126" s="65">
        <f t="shared" ref="C126" si="16">C124+C125</f>
        <v>0</v>
      </c>
      <c r="D126" s="65">
        <f t="shared" ref="D126" si="17">D124+D125</f>
        <v>0</v>
      </c>
      <c r="E126" s="66">
        <f t="shared" ref="E126" si="18">E124+E125</f>
        <v>0</v>
      </c>
      <c r="F126" s="45">
        <f>F124+F125</f>
        <v>0</v>
      </c>
    </row>
    <row r="127" spans="1:12" ht="20.25" thickTop="1" thickBot="1">
      <c r="A127" s="5" t="str">
        <f>'Название и список группы'!A8</f>
        <v>Лотфи</v>
      </c>
      <c r="B127" s="18" t="str">
        <f>'Название и список группы'!B8</f>
        <v>Мохамед</v>
      </c>
      <c r="C127" s="18"/>
      <c r="D127" s="18"/>
      <c r="E127" s="18"/>
      <c r="F127" s="18"/>
      <c r="G127" s="18"/>
      <c r="H127" s="18"/>
      <c r="I127" s="18"/>
      <c r="J127" s="18"/>
    </row>
    <row r="128" spans="1:12" ht="19.5" thickTop="1" thickBot="1">
      <c r="A128" s="75" t="s">
        <v>95</v>
      </c>
      <c r="B128" s="14">
        <v>0</v>
      </c>
      <c r="C128" s="14">
        <v>1</v>
      </c>
      <c r="D128" s="14">
        <v>2</v>
      </c>
      <c r="E128" s="14">
        <v>3</v>
      </c>
      <c r="F128" s="69"/>
      <c r="G128" s="68"/>
      <c r="H128" s="68"/>
      <c r="I128" s="3"/>
      <c r="J128" s="73" t="s">
        <v>0</v>
      </c>
      <c r="L128" s="4" t="str">
        <f>L$2</f>
        <v>12 серий бросков монеты</v>
      </c>
    </row>
    <row r="129" spans="1:12" ht="20.25" thickTop="1" thickBot="1">
      <c r="A129" s="75" t="s">
        <v>82</v>
      </c>
      <c r="B129" s="90"/>
      <c r="C129" s="91"/>
      <c r="D129" s="91"/>
      <c r="E129" s="92"/>
      <c r="F129" s="69"/>
      <c r="G129" s="69"/>
      <c r="H129" s="70"/>
      <c r="I129" s="6"/>
      <c r="J129" s="74">
        <f>Протоколы!J129</f>
        <v>9.9999999999999995E-7</v>
      </c>
      <c r="L129" s="17" t="str">
        <f>L$3</f>
        <v>Если в первом броске серии</v>
      </c>
    </row>
    <row r="130" spans="1:12" ht="19.5" thickTop="1">
      <c r="A130" s="78" t="s">
        <v>92</v>
      </c>
      <c r="B130" s="82">
        <f>B140*(B128-E138)+E137</f>
        <v>0</v>
      </c>
      <c r="C130" s="21">
        <f>B140*(C128-E138)+E137</f>
        <v>0</v>
      </c>
      <c r="D130" s="21">
        <f>B140*(D128-E138)+E137</f>
        <v>0</v>
      </c>
      <c r="E130" s="83">
        <f>B140*(E128-E138)+E137</f>
        <v>0</v>
      </c>
      <c r="F130" s="77"/>
      <c r="G130" s="77"/>
      <c r="H130" s="70"/>
      <c r="I130" s="6"/>
      <c r="L130" s="17" t="str">
        <f>L$4</f>
        <v>выпал "орел", то начисляется 1 балл и</v>
      </c>
    </row>
    <row r="131" spans="1:12" ht="18.75">
      <c r="A131" s="75" t="s">
        <v>94</v>
      </c>
      <c r="B131" s="84"/>
      <c r="C131" s="76"/>
      <c r="D131" s="54"/>
      <c r="E131" s="93"/>
      <c r="F131" s="77"/>
      <c r="G131" s="77"/>
      <c r="H131" s="70"/>
      <c r="I131" s="6"/>
      <c r="L131" s="17" t="str">
        <f>L$5</f>
        <v xml:space="preserve"> серию завершает второй бросок.</v>
      </c>
    </row>
    <row r="132" spans="1:12" ht="19.5" thickBot="1">
      <c r="A132" s="78" t="s">
        <v>91</v>
      </c>
      <c r="B132" s="86"/>
      <c r="C132" s="87"/>
      <c r="D132" s="88">
        <f>B139*(D128-E137)+E138</f>
        <v>0</v>
      </c>
      <c r="E132" s="89">
        <f>B139*(E128-E137)+E138</f>
        <v>0</v>
      </c>
      <c r="F132" s="77"/>
      <c r="G132" s="77"/>
      <c r="H132" s="70"/>
      <c r="I132" s="7"/>
      <c r="L132" s="17" t="str">
        <f>L$6</f>
        <v xml:space="preserve"> Если на втором броске "орел",</v>
      </c>
    </row>
    <row r="133" spans="1:12" ht="19.5" thickTop="1">
      <c r="A133" s="75"/>
      <c r="B133" s="77"/>
      <c r="C133" s="77"/>
      <c r="D133" s="77"/>
      <c r="E133" s="76"/>
      <c r="F133" s="77"/>
      <c r="G133" s="77"/>
      <c r="H133" s="70"/>
      <c r="I133" s="7"/>
      <c r="L133" s="17" t="str">
        <f>L$7</f>
        <v>добавляют 2 балла, иначе 0.</v>
      </c>
    </row>
    <row r="134" spans="1:12" ht="18.75">
      <c r="A134" s="78"/>
      <c r="B134" s="77"/>
      <c r="C134" s="77"/>
      <c r="D134" s="77"/>
      <c r="E134" s="77"/>
      <c r="F134" s="77"/>
      <c r="G134" s="77"/>
      <c r="H134" s="70"/>
      <c r="I134" s="7"/>
      <c r="L134" s="17" t="str">
        <f>L$8</f>
        <v>Если в первом броске серии</v>
      </c>
    </row>
    <row r="135" spans="1:12" ht="18.75">
      <c r="A135" s="78"/>
      <c r="B135" s="77"/>
      <c r="C135" s="77"/>
      <c r="D135" s="77"/>
      <c r="E135" s="77"/>
      <c r="F135" s="77"/>
      <c r="G135" s="77"/>
      <c r="H135" s="70"/>
      <c r="I135" s="7"/>
      <c r="L135" s="17" t="str">
        <f>L$9</f>
        <v>выпала "решка", то серию завершают</v>
      </c>
    </row>
    <row r="136" spans="1:12" ht="18.75">
      <c r="A136" s="78"/>
      <c r="B136" s="77"/>
      <c r="C136" s="77"/>
      <c r="D136" s="77"/>
      <c r="E136" s="77"/>
      <c r="F136" s="77"/>
      <c r="G136" s="77"/>
      <c r="H136" s="70"/>
      <c r="I136" s="7"/>
      <c r="L136" s="17" t="str">
        <f>L$10</f>
        <v xml:space="preserve"> второй и третий броски.</v>
      </c>
    </row>
    <row r="137" spans="1:12" ht="18.75">
      <c r="A137" s="78" t="s">
        <v>86</v>
      </c>
      <c r="B137" s="94"/>
      <c r="C137" s="77"/>
      <c r="D137" s="78" t="s">
        <v>83</v>
      </c>
      <c r="E137" s="94"/>
      <c r="F137" s="77"/>
      <c r="G137" s="77"/>
      <c r="H137" s="70"/>
      <c r="I137" s="7"/>
      <c r="L137" s="17" t="str">
        <f>L$11</f>
        <v xml:space="preserve"> За каждого "орла" при 2 и 3-м броске</v>
      </c>
    </row>
    <row r="138" spans="1:12" ht="18.75">
      <c r="A138" s="78" t="s">
        <v>85</v>
      </c>
      <c r="B138" s="94"/>
      <c r="C138" s="77"/>
      <c r="D138" s="78" t="s">
        <v>84</v>
      </c>
      <c r="E138" s="94"/>
      <c r="F138" s="77"/>
      <c r="G138" s="77"/>
      <c r="H138" s="70"/>
      <c r="I138" s="7"/>
      <c r="L138" s="17" t="str">
        <f>L$12</f>
        <v>начисляется 1 балл.</v>
      </c>
    </row>
    <row r="139" spans="1:12" ht="18.75">
      <c r="A139" s="78" t="s">
        <v>87</v>
      </c>
      <c r="B139" s="77">
        <f>IF(E139=0,0,B138/E139)</f>
        <v>0</v>
      </c>
      <c r="C139" s="77"/>
      <c r="D139" s="78" t="s">
        <v>88</v>
      </c>
      <c r="E139" s="94"/>
      <c r="F139" s="77"/>
      <c r="G139" s="77"/>
      <c r="H139" s="70"/>
      <c r="I139" s="7"/>
      <c r="L139" s="17" t="str">
        <f>L$13</f>
        <v>X - общее число бросков в серии,</v>
      </c>
    </row>
    <row r="140" spans="1:12" ht="18.75">
      <c r="A140" s="78" t="s">
        <v>90</v>
      </c>
      <c r="B140" s="77">
        <f>IF(E139=0,0,B138/E140)</f>
        <v>0</v>
      </c>
      <c r="C140" s="77"/>
      <c r="D140" s="78" t="s">
        <v>89</v>
      </c>
      <c r="E140" s="94"/>
      <c r="F140" s="77"/>
      <c r="G140" s="77"/>
      <c r="H140" s="70"/>
      <c r="I140" s="7"/>
      <c r="L140" s="17" t="str">
        <f>L$14</f>
        <v>Y - число начисленных баллов.</v>
      </c>
    </row>
    <row r="141" spans="1:12" ht="19.5" thickBot="1">
      <c r="A141" s="67" t="s">
        <v>80</v>
      </c>
      <c r="B141" s="52">
        <v>0</v>
      </c>
      <c r="C141" s="52">
        <v>1</v>
      </c>
      <c r="D141" s="52">
        <v>2</v>
      </c>
      <c r="E141" s="53">
        <v>3</v>
      </c>
      <c r="G141" s="71"/>
      <c r="H141" s="70"/>
      <c r="I141" s="7"/>
      <c r="L141" s="17">
        <f>L$15</f>
        <v>0</v>
      </c>
    </row>
    <row r="142" spans="1:12" ht="20.25" thickTop="1" thickBot="1">
      <c r="A142" s="28">
        <v>2</v>
      </c>
      <c r="B142" s="48">
        <f>IF(Протоколы!F144=0,0,Протоколы!B142/Протоколы!F144)</f>
        <v>0</v>
      </c>
      <c r="C142" s="48">
        <f>IF(Протоколы!F144=0,0,Протоколы!C142/Протоколы!F144)</f>
        <v>0</v>
      </c>
      <c r="D142" s="48">
        <f>IF(Протоколы!F144=0,0,Протоколы!D142/Протоколы!F144)</f>
        <v>0</v>
      </c>
      <c r="E142" s="48">
        <f>IF(Протоколы!F144=0,0,Протоколы!E142/Протоколы!F144)</f>
        <v>0</v>
      </c>
      <c r="F142" s="62">
        <f>SUM(B142:E142)</f>
        <v>0</v>
      </c>
      <c r="G142" s="69"/>
      <c r="H142" s="70"/>
      <c r="I142" s="7"/>
      <c r="L142" s="17">
        <f>L$16</f>
        <v>0</v>
      </c>
    </row>
    <row r="143" spans="1:12" ht="19.5" thickBot="1">
      <c r="A143" s="29">
        <v>3</v>
      </c>
      <c r="B143" s="48">
        <f>IF(Протоколы!F144=0,0,Протоколы!B143/Протоколы!F144)</f>
        <v>0</v>
      </c>
      <c r="C143" s="48">
        <f>IF(Протоколы!F144=0,0,Протоколы!C143/Протоколы!F144)</f>
        <v>0</v>
      </c>
      <c r="D143" s="48">
        <f>IF(Протоколы!F144=0,0,Протоколы!D143/Протоколы!F144)</f>
        <v>0</v>
      </c>
      <c r="E143" s="48">
        <f>IF(Протоколы!F144=0,0,Протоколы!E143/Протоколы!F144)</f>
        <v>0</v>
      </c>
      <c r="F143" s="63">
        <f>SUM(B143:E143)</f>
        <v>0</v>
      </c>
      <c r="G143" s="72"/>
      <c r="H143" s="70"/>
      <c r="I143" s="7"/>
      <c r="L143" s="17">
        <f>L$17</f>
        <v>0</v>
      </c>
    </row>
    <row r="144" spans="1:12" ht="19.5" thickTop="1" thickBot="1">
      <c r="B144" s="64">
        <f>B142+B143</f>
        <v>0</v>
      </c>
      <c r="C144" s="65">
        <f t="shared" ref="C144" si="19">C142+C143</f>
        <v>0</v>
      </c>
      <c r="D144" s="65">
        <f t="shared" ref="D144" si="20">D142+D143</f>
        <v>0</v>
      </c>
      <c r="E144" s="66">
        <f t="shared" ref="E144" si="21">E142+E143</f>
        <v>0</v>
      </c>
      <c r="F144" s="45">
        <f>F142+F143</f>
        <v>0</v>
      </c>
    </row>
    <row r="145" spans="1:12" ht="20.25" thickTop="1" thickBot="1">
      <c r="A145" s="5" t="str">
        <f>'Название и список группы'!A9</f>
        <v>Мохамед Ахмед Нурелдин Саид</v>
      </c>
      <c r="B145" s="18" t="str">
        <f>'Название и список группы'!B9</f>
        <v>Махмуд Ахмед Нурелдин</v>
      </c>
      <c r="C145" s="18"/>
      <c r="D145" s="18"/>
      <c r="E145" s="18"/>
      <c r="F145" s="18"/>
      <c r="G145" s="18"/>
      <c r="H145" s="18"/>
      <c r="I145" s="18"/>
      <c r="J145" s="18"/>
    </row>
    <row r="146" spans="1:12" ht="19.5" thickTop="1" thickBot="1">
      <c r="A146" s="75" t="s">
        <v>95</v>
      </c>
      <c r="B146" s="14">
        <v>0</v>
      </c>
      <c r="C146" s="14">
        <v>1</v>
      </c>
      <c r="D146" s="14">
        <v>2</v>
      </c>
      <c r="E146" s="14">
        <v>3</v>
      </c>
      <c r="F146" s="69"/>
      <c r="G146" s="68"/>
      <c r="H146" s="68"/>
      <c r="I146" s="3"/>
      <c r="J146" s="73" t="s">
        <v>0</v>
      </c>
      <c r="L146" s="4" t="str">
        <f>L$2</f>
        <v>12 серий бросков монеты</v>
      </c>
    </row>
    <row r="147" spans="1:12" ht="20.25" thickTop="1" thickBot="1">
      <c r="A147" s="75" t="s">
        <v>82</v>
      </c>
      <c r="B147" s="90"/>
      <c r="C147" s="91"/>
      <c r="D147" s="91"/>
      <c r="E147" s="92"/>
      <c r="F147" s="69"/>
      <c r="G147" s="69"/>
      <c r="H147" s="70"/>
      <c r="I147" s="6"/>
      <c r="J147" s="74">
        <f>Протоколы!J147</f>
        <v>9.9999999999999995E-7</v>
      </c>
      <c r="L147" s="17" t="str">
        <f>L$3</f>
        <v>Если в первом броске серии</v>
      </c>
    </row>
    <row r="148" spans="1:12" ht="19.5" thickTop="1">
      <c r="A148" s="78" t="s">
        <v>92</v>
      </c>
      <c r="B148" s="82">
        <f>B158*(B146-E156)+E155</f>
        <v>0</v>
      </c>
      <c r="C148" s="21">
        <f>B158*(C146-E156)+E155</f>
        <v>0</v>
      </c>
      <c r="D148" s="21">
        <f>B158*(D146-E156)+E155</f>
        <v>0</v>
      </c>
      <c r="E148" s="83">
        <f>B158*(E146-E156)+E155</f>
        <v>0</v>
      </c>
      <c r="F148" s="77"/>
      <c r="G148" s="77"/>
      <c r="H148" s="70"/>
      <c r="I148" s="6"/>
      <c r="L148" s="17" t="str">
        <f>L$4</f>
        <v>выпал "орел", то начисляется 1 балл и</v>
      </c>
    </row>
    <row r="149" spans="1:12" ht="18.75">
      <c r="A149" s="75" t="s">
        <v>94</v>
      </c>
      <c r="B149" s="84"/>
      <c r="C149" s="76"/>
      <c r="D149" s="54"/>
      <c r="E149" s="93"/>
      <c r="F149" s="77"/>
      <c r="G149" s="77"/>
      <c r="H149" s="70"/>
      <c r="I149" s="6"/>
      <c r="L149" s="17" t="str">
        <f>L$5</f>
        <v xml:space="preserve"> серию завершает второй бросок.</v>
      </c>
    </row>
    <row r="150" spans="1:12" ht="19.5" thickBot="1">
      <c r="A150" s="78" t="s">
        <v>91</v>
      </c>
      <c r="B150" s="86"/>
      <c r="C150" s="87"/>
      <c r="D150" s="88">
        <f>B157*(D146-E155)+E156</f>
        <v>0</v>
      </c>
      <c r="E150" s="89">
        <f>B157*(E146-E155)+E156</f>
        <v>0</v>
      </c>
      <c r="F150" s="77"/>
      <c r="G150" s="77"/>
      <c r="H150" s="70"/>
      <c r="I150" s="7"/>
      <c r="L150" s="17" t="str">
        <f>L$6</f>
        <v xml:space="preserve"> Если на втором броске "орел",</v>
      </c>
    </row>
    <row r="151" spans="1:12" ht="19.5" thickTop="1">
      <c r="A151" s="75"/>
      <c r="B151" s="77"/>
      <c r="C151" s="77"/>
      <c r="D151" s="77"/>
      <c r="E151" s="76"/>
      <c r="F151" s="77"/>
      <c r="G151" s="77"/>
      <c r="H151" s="70"/>
      <c r="I151" s="7"/>
      <c r="L151" s="17" t="str">
        <f>L$7</f>
        <v>добавляют 2 балла, иначе 0.</v>
      </c>
    </row>
    <row r="152" spans="1:12" ht="18.75">
      <c r="A152" s="78"/>
      <c r="B152" s="77"/>
      <c r="C152" s="77"/>
      <c r="D152" s="77"/>
      <c r="E152" s="77"/>
      <c r="F152" s="77"/>
      <c r="G152" s="77"/>
      <c r="H152" s="70"/>
      <c r="I152" s="7"/>
      <c r="L152" s="17" t="str">
        <f>L$8</f>
        <v>Если в первом броске серии</v>
      </c>
    </row>
    <row r="153" spans="1:12" ht="18.75">
      <c r="A153" s="78"/>
      <c r="B153" s="77"/>
      <c r="C153" s="77"/>
      <c r="D153" s="77"/>
      <c r="E153" s="77"/>
      <c r="F153" s="77"/>
      <c r="G153" s="77"/>
      <c r="H153" s="70"/>
      <c r="I153" s="7"/>
      <c r="L153" s="17" t="str">
        <f>L$9</f>
        <v>выпала "решка", то серию завершают</v>
      </c>
    </row>
    <row r="154" spans="1:12" ht="18.75">
      <c r="A154" s="78"/>
      <c r="B154" s="77"/>
      <c r="C154" s="77"/>
      <c r="D154" s="77"/>
      <c r="E154" s="77"/>
      <c r="F154" s="77"/>
      <c r="G154" s="77"/>
      <c r="H154" s="70"/>
      <c r="I154" s="7"/>
      <c r="L154" s="17" t="str">
        <f>L$10</f>
        <v xml:space="preserve"> второй и третий броски.</v>
      </c>
    </row>
    <row r="155" spans="1:12" ht="18.75">
      <c r="A155" s="78" t="s">
        <v>86</v>
      </c>
      <c r="B155" s="94"/>
      <c r="C155" s="77"/>
      <c r="D155" s="78" t="s">
        <v>83</v>
      </c>
      <c r="E155" s="94"/>
      <c r="F155" s="77"/>
      <c r="G155" s="77"/>
      <c r="H155" s="70"/>
      <c r="I155" s="7"/>
      <c r="L155" s="17" t="str">
        <f>L$11</f>
        <v xml:space="preserve"> За каждого "орла" при 2 и 3-м броске</v>
      </c>
    </row>
    <row r="156" spans="1:12" ht="18.75">
      <c r="A156" s="78" t="s">
        <v>85</v>
      </c>
      <c r="B156" s="94"/>
      <c r="C156" s="77"/>
      <c r="D156" s="78" t="s">
        <v>84</v>
      </c>
      <c r="E156" s="94"/>
      <c r="F156" s="77"/>
      <c r="G156" s="77"/>
      <c r="H156" s="70"/>
      <c r="I156" s="7"/>
      <c r="L156" s="17" t="str">
        <f>L$12</f>
        <v>начисляется 1 балл.</v>
      </c>
    </row>
    <row r="157" spans="1:12" ht="18.75">
      <c r="A157" s="78" t="s">
        <v>87</v>
      </c>
      <c r="B157" s="77">
        <f>IF(E157=0,0,B156/E157)</f>
        <v>0</v>
      </c>
      <c r="C157" s="77"/>
      <c r="D157" s="78" t="s">
        <v>88</v>
      </c>
      <c r="E157" s="94"/>
      <c r="F157" s="77"/>
      <c r="G157" s="77"/>
      <c r="H157" s="70"/>
      <c r="I157" s="7"/>
      <c r="L157" s="17" t="str">
        <f>L$13</f>
        <v>X - общее число бросков в серии,</v>
      </c>
    </row>
    <row r="158" spans="1:12" ht="18.75">
      <c r="A158" s="78" t="s">
        <v>90</v>
      </c>
      <c r="B158" s="77">
        <f>IF(E157=0,0,B156/E158)</f>
        <v>0</v>
      </c>
      <c r="C158" s="77"/>
      <c r="D158" s="78" t="s">
        <v>89</v>
      </c>
      <c r="E158" s="94"/>
      <c r="F158" s="77"/>
      <c r="G158" s="77"/>
      <c r="H158" s="70"/>
      <c r="I158" s="7"/>
      <c r="L158" s="17" t="str">
        <f>L$14</f>
        <v>Y - число начисленных баллов.</v>
      </c>
    </row>
    <row r="159" spans="1:12" ht="19.5" thickBot="1">
      <c r="A159" s="67" t="s">
        <v>80</v>
      </c>
      <c r="B159" s="52">
        <v>0</v>
      </c>
      <c r="C159" s="52">
        <v>1</v>
      </c>
      <c r="D159" s="52">
        <v>2</v>
      </c>
      <c r="E159" s="53">
        <v>3</v>
      </c>
      <c r="G159" s="71"/>
      <c r="H159" s="70"/>
      <c r="I159" s="7"/>
      <c r="L159" s="17">
        <f>L$15</f>
        <v>0</v>
      </c>
    </row>
    <row r="160" spans="1:12" ht="20.25" thickTop="1" thickBot="1">
      <c r="A160" s="28">
        <v>2</v>
      </c>
      <c r="B160" s="48">
        <f>IF(Протоколы!F162=0,0,Протоколы!B160/Протоколы!F162)</f>
        <v>0</v>
      </c>
      <c r="C160" s="48">
        <f>IF(Протоколы!F162=0,0,Протоколы!C160/Протоколы!F162)</f>
        <v>0</v>
      </c>
      <c r="D160" s="48">
        <f>IF(Протоколы!F162=0,0,Протоколы!D160/Протоколы!F162)</f>
        <v>0</v>
      </c>
      <c r="E160" s="48">
        <f>IF(Протоколы!F162=0,0,Протоколы!E160/Протоколы!F162)</f>
        <v>0</v>
      </c>
      <c r="F160" s="62">
        <f>SUM(B160:E160)</f>
        <v>0</v>
      </c>
      <c r="G160" s="69"/>
      <c r="H160" s="70"/>
      <c r="I160" s="7"/>
      <c r="L160" s="17">
        <f>L$16</f>
        <v>0</v>
      </c>
    </row>
    <row r="161" spans="1:12" ht="19.5" thickBot="1">
      <c r="A161" s="29">
        <v>3</v>
      </c>
      <c r="B161" s="48">
        <f>IF(Протоколы!F162=0,0,Протоколы!B161/Протоколы!F162)</f>
        <v>0</v>
      </c>
      <c r="C161" s="48">
        <f>IF(Протоколы!F162=0,0,Протоколы!C161/Протоколы!F162)</f>
        <v>0</v>
      </c>
      <c r="D161" s="48">
        <f>IF(Протоколы!F162=0,0,Протоколы!D161/Протоколы!F162)</f>
        <v>0</v>
      </c>
      <c r="E161" s="48">
        <f>IF(Протоколы!F162=0,0,Протоколы!E161/Протоколы!F162)</f>
        <v>0</v>
      </c>
      <c r="F161" s="63">
        <f>SUM(B161:E161)</f>
        <v>0</v>
      </c>
      <c r="G161" s="72"/>
      <c r="H161" s="70"/>
      <c r="I161" s="7"/>
      <c r="L161" s="17">
        <f>L$17</f>
        <v>0</v>
      </c>
    </row>
    <row r="162" spans="1:12" ht="19.5" thickTop="1" thickBot="1">
      <c r="B162" s="64">
        <f>B160+B161</f>
        <v>0</v>
      </c>
      <c r="C162" s="65">
        <f t="shared" ref="C162" si="22">C160+C161</f>
        <v>0</v>
      </c>
      <c r="D162" s="65">
        <f t="shared" ref="D162" si="23">D160+D161</f>
        <v>0</v>
      </c>
      <c r="E162" s="66">
        <f t="shared" ref="E162" si="24">E160+E161</f>
        <v>0</v>
      </c>
      <c r="F162" s="45">
        <f>F160+F161</f>
        <v>0</v>
      </c>
    </row>
    <row r="163" spans="1:12" ht="20.25" thickTop="1" thickBot="1">
      <c r="A163" s="5" t="str">
        <f>'Название и список группы'!A10</f>
        <v>Петрова</v>
      </c>
      <c r="B163" s="18" t="str">
        <f>'Название и список группы'!B10</f>
        <v>Ольга Александровна</v>
      </c>
      <c r="C163" s="18"/>
      <c r="D163" s="18"/>
      <c r="E163" s="18"/>
      <c r="F163" s="18"/>
      <c r="G163" s="18"/>
      <c r="H163" s="18"/>
      <c r="I163" s="18"/>
      <c r="J163" s="18"/>
    </row>
    <row r="164" spans="1:12" ht="19.5" thickTop="1" thickBot="1">
      <c r="A164" s="75" t="s">
        <v>95</v>
      </c>
      <c r="B164" s="14">
        <v>0</v>
      </c>
      <c r="C164" s="14">
        <v>1</v>
      </c>
      <c r="D164" s="14">
        <v>2</v>
      </c>
      <c r="E164" s="14">
        <v>3</v>
      </c>
      <c r="F164" s="69"/>
      <c r="G164" s="68"/>
      <c r="H164" s="68"/>
      <c r="I164" s="3"/>
      <c r="J164" s="73" t="s">
        <v>0</v>
      </c>
      <c r="L164" s="4" t="str">
        <f>L$2</f>
        <v>12 серий бросков монеты</v>
      </c>
    </row>
    <row r="165" spans="1:12" ht="20.25" thickTop="1" thickBot="1">
      <c r="A165" s="75" t="s">
        <v>82</v>
      </c>
      <c r="B165" s="90"/>
      <c r="C165" s="91"/>
      <c r="D165" s="91"/>
      <c r="E165" s="92"/>
      <c r="F165" s="69"/>
      <c r="G165" s="69"/>
      <c r="H165" s="70"/>
      <c r="I165" s="6"/>
      <c r="J165" s="74">
        <f>Протоколы!J165</f>
        <v>9.9999999999999995E-7</v>
      </c>
      <c r="L165" s="17" t="str">
        <f>L$3</f>
        <v>Если в первом броске серии</v>
      </c>
    </row>
    <row r="166" spans="1:12" ht="19.5" thickTop="1">
      <c r="A166" s="78" t="s">
        <v>92</v>
      </c>
      <c r="B166" s="82">
        <f>B176*(B164-E174)+E173</f>
        <v>0</v>
      </c>
      <c r="C166" s="21">
        <f>B176*(C164-E174)+E173</f>
        <v>0</v>
      </c>
      <c r="D166" s="21">
        <f>B176*(D164-E174)+E173</f>
        <v>0</v>
      </c>
      <c r="E166" s="83">
        <f>B176*(E164-E174)+E173</f>
        <v>0</v>
      </c>
      <c r="F166" s="77"/>
      <c r="G166" s="77"/>
      <c r="H166" s="70"/>
      <c r="I166" s="6"/>
      <c r="L166" s="17" t="str">
        <f>L$4</f>
        <v>выпал "орел", то начисляется 1 балл и</v>
      </c>
    </row>
    <row r="167" spans="1:12" ht="18.75">
      <c r="A167" s="75" t="s">
        <v>94</v>
      </c>
      <c r="B167" s="84"/>
      <c r="C167" s="76"/>
      <c r="D167" s="54"/>
      <c r="E167" s="93"/>
      <c r="F167" s="77"/>
      <c r="G167" s="77"/>
      <c r="H167" s="70"/>
      <c r="I167" s="6"/>
      <c r="L167" s="17" t="str">
        <f>L$5</f>
        <v xml:space="preserve"> серию завершает второй бросок.</v>
      </c>
    </row>
    <row r="168" spans="1:12" ht="19.5" thickBot="1">
      <c r="A168" s="78" t="s">
        <v>91</v>
      </c>
      <c r="B168" s="86"/>
      <c r="C168" s="87"/>
      <c r="D168" s="88">
        <f>B175*(D164-E173)+E174</f>
        <v>0</v>
      </c>
      <c r="E168" s="89">
        <f>B175*(E164-E173)+E174</f>
        <v>0</v>
      </c>
      <c r="F168" s="77"/>
      <c r="G168" s="77"/>
      <c r="H168" s="70"/>
      <c r="I168" s="7"/>
      <c r="L168" s="17" t="str">
        <f>L$6</f>
        <v xml:space="preserve"> Если на втором броске "орел",</v>
      </c>
    </row>
    <row r="169" spans="1:12" ht="19.5" thickTop="1">
      <c r="A169" s="75"/>
      <c r="B169" s="77"/>
      <c r="C169" s="77"/>
      <c r="D169" s="77"/>
      <c r="E169" s="76"/>
      <c r="F169" s="77"/>
      <c r="G169" s="77"/>
      <c r="H169" s="70"/>
      <c r="I169" s="7"/>
      <c r="L169" s="17" t="str">
        <f>L$7</f>
        <v>добавляют 2 балла, иначе 0.</v>
      </c>
    </row>
    <row r="170" spans="1:12" ht="18.75">
      <c r="A170" s="78"/>
      <c r="B170" s="77"/>
      <c r="C170" s="77"/>
      <c r="D170" s="77"/>
      <c r="E170" s="77"/>
      <c r="F170" s="77"/>
      <c r="G170" s="77"/>
      <c r="H170" s="70"/>
      <c r="I170" s="7"/>
      <c r="L170" s="17" t="str">
        <f>L$8</f>
        <v>Если в первом броске серии</v>
      </c>
    </row>
    <row r="171" spans="1:12" ht="18.75">
      <c r="A171" s="78"/>
      <c r="B171" s="77"/>
      <c r="C171" s="77"/>
      <c r="D171" s="77"/>
      <c r="E171" s="77"/>
      <c r="F171" s="77"/>
      <c r="G171" s="77"/>
      <c r="H171" s="70"/>
      <c r="I171" s="7"/>
      <c r="L171" s="17" t="str">
        <f>L$9</f>
        <v>выпала "решка", то серию завершают</v>
      </c>
    </row>
    <row r="172" spans="1:12" ht="18.75">
      <c r="A172" s="78"/>
      <c r="B172" s="77"/>
      <c r="C172" s="77"/>
      <c r="D172" s="77"/>
      <c r="E172" s="77"/>
      <c r="F172" s="77"/>
      <c r="G172" s="77"/>
      <c r="H172" s="70"/>
      <c r="I172" s="7"/>
      <c r="L172" s="17" t="str">
        <f>L$10</f>
        <v xml:space="preserve"> второй и третий броски.</v>
      </c>
    </row>
    <row r="173" spans="1:12" ht="18.75">
      <c r="A173" s="78" t="s">
        <v>86</v>
      </c>
      <c r="B173" s="94"/>
      <c r="C173" s="77"/>
      <c r="D173" s="78" t="s">
        <v>83</v>
      </c>
      <c r="E173" s="94"/>
      <c r="F173" s="77"/>
      <c r="G173" s="77"/>
      <c r="H173" s="70"/>
      <c r="I173" s="7"/>
      <c r="L173" s="17" t="str">
        <f>L$11</f>
        <v xml:space="preserve"> За каждого "орла" при 2 и 3-м броске</v>
      </c>
    </row>
    <row r="174" spans="1:12" ht="18.75">
      <c r="A174" s="78" t="s">
        <v>85</v>
      </c>
      <c r="B174" s="94"/>
      <c r="C174" s="77"/>
      <c r="D174" s="78" t="s">
        <v>84</v>
      </c>
      <c r="E174" s="94"/>
      <c r="F174" s="77"/>
      <c r="G174" s="77"/>
      <c r="H174" s="70"/>
      <c r="I174" s="7"/>
      <c r="L174" s="17" t="str">
        <f>L$12</f>
        <v>начисляется 1 балл.</v>
      </c>
    </row>
    <row r="175" spans="1:12" ht="18.75">
      <c r="A175" s="78" t="s">
        <v>87</v>
      </c>
      <c r="B175" s="77">
        <f>IF(E175=0,0,B174/E175)</f>
        <v>0</v>
      </c>
      <c r="C175" s="77"/>
      <c r="D175" s="78" t="s">
        <v>88</v>
      </c>
      <c r="E175" s="94"/>
      <c r="F175" s="77"/>
      <c r="G175" s="77"/>
      <c r="H175" s="70"/>
      <c r="I175" s="7"/>
      <c r="L175" s="17" t="str">
        <f>L$13</f>
        <v>X - общее число бросков в серии,</v>
      </c>
    </row>
    <row r="176" spans="1:12" ht="18.75">
      <c r="A176" s="78" t="s">
        <v>90</v>
      </c>
      <c r="B176" s="77">
        <f>IF(E175=0,0,B174/E176)</f>
        <v>0</v>
      </c>
      <c r="C176" s="77"/>
      <c r="D176" s="78" t="s">
        <v>89</v>
      </c>
      <c r="E176" s="94"/>
      <c r="F176" s="77"/>
      <c r="G176" s="77"/>
      <c r="H176" s="70"/>
      <c r="I176" s="7"/>
      <c r="L176" s="17" t="str">
        <f>L$14</f>
        <v>Y - число начисленных баллов.</v>
      </c>
    </row>
    <row r="177" spans="1:12" ht="19.5" thickBot="1">
      <c r="A177" s="67" t="s">
        <v>80</v>
      </c>
      <c r="B177" s="52">
        <v>0</v>
      </c>
      <c r="C177" s="52">
        <v>1</v>
      </c>
      <c r="D177" s="52">
        <v>2</v>
      </c>
      <c r="E177" s="53">
        <v>3</v>
      </c>
      <c r="G177" s="71"/>
      <c r="H177" s="70"/>
      <c r="I177" s="7"/>
      <c r="L177" s="17">
        <f>L$15</f>
        <v>0</v>
      </c>
    </row>
    <row r="178" spans="1:12" ht="20.25" thickTop="1" thickBot="1">
      <c r="A178" s="28">
        <v>2</v>
      </c>
      <c r="B178" s="48">
        <f>IF(Протоколы!F180=0,0,Протоколы!B178/Протоколы!F180)</f>
        <v>0</v>
      </c>
      <c r="C178" s="48">
        <f>IF(Протоколы!F180=0,0,Протоколы!C178/Протоколы!F180)</f>
        <v>0</v>
      </c>
      <c r="D178" s="48">
        <f>IF(Протоколы!F180=0,0,Протоколы!D178/Протоколы!F180)</f>
        <v>0</v>
      </c>
      <c r="E178" s="48">
        <f>IF(Протоколы!F180=0,0,Протоколы!E178/Протоколы!F180)</f>
        <v>0</v>
      </c>
      <c r="F178" s="62">
        <f>SUM(B178:E178)</f>
        <v>0</v>
      </c>
      <c r="G178" s="69"/>
      <c r="H178" s="70"/>
      <c r="I178" s="7"/>
      <c r="L178" s="17">
        <f>L$16</f>
        <v>0</v>
      </c>
    </row>
    <row r="179" spans="1:12" ht="19.5" thickBot="1">
      <c r="A179" s="29">
        <v>3</v>
      </c>
      <c r="B179" s="48">
        <f>IF(Протоколы!F180=0,0,Протоколы!B179/Протоколы!F180)</f>
        <v>0</v>
      </c>
      <c r="C179" s="48">
        <f>IF(Протоколы!F180=0,0,Протоколы!C179/Протоколы!F180)</f>
        <v>0</v>
      </c>
      <c r="D179" s="48">
        <f>IF(Протоколы!F180=0,0,Протоколы!D179/Протоколы!F180)</f>
        <v>0</v>
      </c>
      <c r="E179" s="48">
        <f>IF(Протоколы!F180=0,0,Протоколы!E179/Протоколы!F180)</f>
        <v>0</v>
      </c>
      <c r="F179" s="63">
        <f>SUM(B179:E179)</f>
        <v>0</v>
      </c>
      <c r="G179" s="72"/>
      <c r="H179" s="70"/>
      <c r="I179" s="7"/>
      <c r="L179" s="17">
        <f>L$17</f>
        <v>0</v>
      </c>
    </row>
    <row r="180" spans="1:12" ht="19.5" thickTop="1" thickBot="1">
      <c r="B180" s="64">
        <f>B178+B179</f>
        <v>0</v>
      </c>
      <c r="C180" s="65">
        <f t="shared" ref="C180" si="25">C178+C179</f>
        <v>0</v>
      </c>
      <c r="D180" s="65">
        <f t="shared" ref="D180" si="26">D178+D179</f>
        <v>0</v>
      </c>
      <c r="E180" s="66">
        <f t="shared" ref="E180" si="27">E178+E179</f>
        <v>0</v>
      </c>
      <c r="F180" s="45">
        <f>F178+F179</f>
        <v>0</v>
      </c>
    </row>
    <row r="181" spans="1:12" ht="20.25" thickTop="1" thickBot="1">
      <c r="A181" s="5" t="str">
        <f>'Название и список группы'!A11</f>
        <v>Подшивалов</v>
      </c>
      <c r="B181" s="18" t="str">
        <f>'Название и список группы'!B11</f>
        <v>Данил Дмитриевич</v>
      </c>
      <c r="C181" s="18"/>
      <c r="D181" s="18"/>
      <c r="E181" s="18"/>
      <c r="F181" s="18"/>
      <c r="G181" s="18"/>
      <c r="H181" s="18"/>
      <c r="I181" s="18"/>
      <c r="J181" s="18"/>
    </row>
    <row r="182" spans="1:12" ht="19.5" thickTop="1" thickBot="1">
      <c r="A182" s="75" t="s">
        <v>95</v>
      </c>
      <c r="B182" s="14">
        <v>0</v>
      </c>
      <c r="C182" s="14">
        <v>1</v>
      </c>
      <c r="D182" s="14">
        <v>2</v>
      </c>
      <c r="E182" s="14">
        <v>3</v>
      </c>
      <c r="F182" s="69"/>
      <c r="G182" s="68"/>
      <c r="H182" s="68"/>
      <c r="I182" s="3"/>
      <c r="J182" s="73" t="s">
        <v>0</v>
      </c>
      <c r="L182" s="4" t="str">
        <f>L$2</f>
        <v>12 серий бросков монеты</v>
      </c>
    </row>
    <row r="183" spans="1:12" ht="20.25" thickTop="1" thickBot="1">
      <c r="A183" s="75" t="s">
        <v>82</v>
      </c>
      <c r="B183" s="90"/>
      <c r="C183" s="91"/>
      <c r="D183" s="91"/>
      <c r="E183" s="92"/>
      <c r="F183" s="69"/>
      <c r="G183" s="69"/>
      <c r="H183" s="70"/>
      <c r="I183" s="6"/>
      <c r="J183" s="74">
        <f>Протоколы!J183</f>
        <v>9.9999999999999995E-7</v>
      </c>
      <c r="L183" s="17" t="str">
        <f>L$3</f>
        <v>Если в первом броске серии</v>
      </c>
    </row>
    <row r="184" spans="1:12" ht="19.5" thickTop="1">
      <c r="A184" s="78" t="s">
        <v>92</v>
      </c>
      <c r="B184" s="82">
        <f>B194*(B182-E192)+E191</f>
        <v>0</v>
      </c>
      <c r="C184" s="21">
        <f>B194*(C182-E192)+E191</f>
        <v>0</v>
      </c>
      <c r="D184" s="21">
        <f>B194*(D182-E192)+E191</f>
        <v>0</v>
      </c>
      <c r="E184" s="83">
        <f>B194*(E182-E192)+E191</f>
        <v>0</v>
      </c>
      <c r="F184" s="77"/>
      <c r="G184" s="77"/>
      <c r="H184" s="70"/>
      <c r="I184" s="6"/>
      <c r="L184" s="17" t="str">
        <f>L$4</f>
        <v>выпал "орел", то начисляется 1 балл и</v>
      </c>
    </row>
    <row r="185" spans="1:12" ht="18.75">
      <c r="A185" s="75" t="s">
        <v>94</v>
      </c>
      <c r="B185" s="84"/>
      <c r="C185" s="76"/>
      <c r="D185" s="54"/>
      <c r="E185" s="93"/>
      <c r="F185" s="77"/>
      <c r="G185" s="77"/>
      <c r="H185" s="70"/>
      <c r="I185" s="6"/>
      <c r="L185" s="17" t="str">
        <f>L$5</f>
        <v xml:space="preserve"> серию завершает второй бросок.</v>
      </c>
    </row>
    <row r="186" spans="1:12" ht="19.5" thickBot="1">
      <c r="A186" s="78" t="s">
        <v>91</v>
      </c>
      <c r="B186" s="86"/>
      <c r="C186" s="87"/>
      <c r="D186" s="88">
        <f>B193*(D182-E191)+E192</f>
        <v>0</v>
      </c>
      <c r="E186" s="89">
        <f>B193*(E182-E191)+E192</f>
        <v>0</v>
      </c>
      <c r="F186" s="77"/>
      <c r="G186" s="77"/>
      <c r="H186" s="70"/>
      <c r="I186" s="7"/>
      <c r="L186" s="17" t="str">
        <f>L$6</f>
        <v xml:space="preserve"> Если на втором броске "орел",</v>
      </c>
    </row>
    <row r="187" spans="1:12" ht="19.5" thickTop="1">
      <c r="A187" s="75"/>
      <c r="B187" s="77"/>
      <c r="C187" s="77"/>
      <c r="D187" s="77"/>
      <c r="E187" s="76"/>
      <c r="F187" s="77"/>
      <c r="G187" s="77"/>
      <c r="H187" s="70"/>
      <c r="I187" s="7"/>
      <c r="L187" s="17" t="str">
        <f>L$7</f>
        <v>добавляют 2 балла, иначе 0.</v>
      </c>
    </row>
    <row r="188" spans="1:12" ht="18.75">
      <c r="A188" s="78"/>
      <c r="B188" s="77"/>
      <c r="C188" s="77"/>
      <c r="D188" s="77"/>
      <c r="E188" s="77"/>
      <c r="F188" s="77"/>
      <c r="G188" s="77"/>
      <c r="H188" s="70"/>
      <c r="I188" s="7"/>
      <c r="L188" s="17" t="str">
        <f>L$8</f>
        <v>Если в первом броске серии</v>
      </c>
    </row>
    <row r="189" spans="1:12" ht="18.75">
      <c r="A189" s="78"/>
      <c r="B189" s="77"/>
      <c r="C189" s="77"/>
      <c r="D189" s="77"/>
      <c r="E189" s="77"/>
      <c r="F189" s="77"/>
      <c r="G189" s="77"/>
      <c r="H189" s="70"/>
      <c r="I189" s="7"/>
      <c r="L189" s="17" t="str">
        <f>L$9</f>
        <v>выпала "решка", то серию завершают</v>
      </c>
    </row>
    <row r="190" spans="1:12" ht="18.75">
      <c r="A190" s="78"/>
      <c r="B190" s="77"/>
      <c r="C190" s="77"/>
      <c r="D190" s="77"/>
      <c r="E190" s="77"/>
      <c r="F190" s="77"/>
      <c r="G190" s="77"/>
      <c r="H190" s="70"/>
      <c r="I190" s="7"/>
      <c r="L190" s="17" t="str">
        <f>L$10</f>
        <v xml:space="preserve"> второй и третий броски.</v>
      </c>
    </row>
    <row r="191" spans="1:12" ht="18.75">
      <c r="A191" s="78" t="s">
        <v>86</v>
      </c>
      <c r="B191" s="94"/>
      <c r="C191" s="77"/>
      <c r="D191" s="78" t="s">
        <v>83</v>
      </c>
      <c r="E191" s="94"/>
      <c r="F191" s="77"/>
      <c r="G191" s="77"/>
      <c r="H191" s="70"/>
      <c r="I191" s="7"/>
      <c r="L191" s="17" t="str">
        <f>L$11</f>
        <v xml:space="preserve"> За каждого "орла" при 2 и 3-м броске</v>
      </c>
    </row>
    <row r="192" spans="1:12" ht="18.75">
      <c r="A192" s="78" t="s">
        <v>85</v>
      </c>
      <c r="B192" s="94"/>
      <c r="C192" s="77"/>
      <c r="D192" s="78" t="s">
        <v>84</v>
      </c>
      <c r="E192" s="94"/>
      <c r="F192" s="77"/>
      <c r="G192" s="77"/>
      <c r="H192" s="70"/>
      <c r="I192" s="7"/>
      <c r="L192" s="17" t="str">
        <f>L$12</f>
        <v>начисляется 1 балл.</v>
      </c>
    </row>
    <row r="193" spans="1:12" ht="18.75">
      <c r="A193" s="78" t="s">
        <v>87</v>
      </c>
      <c r="B193" s="77">
        <f>IF(E193=0,0,B192/E193)</f>
        <v>0</v>
      </c>
      <c r="C193" s="77"/>
      <c r="D193" s="78" t="s">
        <v>88</v>
      </c>
      <c r="E193" s="94"/>
      <c r="F193" s="77"/>
      <c r="G193" s="77"/>
      <c r="H193" s="70"/>
      <c r="I193" s="7"/>
      <c r="L193" s="17" t="str">
        <f>L$13</f>
        <v>X - общее число бросков в серии,</v>
      </c>
    </row>
    <row r="194" spans="1:12" ht="18.75">
      <c r="A194" s="78" t="s">
        <v>90</v>
      </c>
      <c r="B194" s="77">
        <f>IF(E193=0,0,B192/E194)</f>
        <v>0</v>
      </c>
      <c r="C194" s="77"/>
      <c r="D194" s="78" t="s">
        <v>89</v>
      </c>
      <c r="E194" s="94"/>
      <c r="F194" s="77"/>
      <c r="G194" s="77"/>
      <c r="H194" s="70"/>
      <c r="I194" s="7"/>
      <c r="L194" s="17" t="str">
        <f>L$14</f>
        <v>Y - число начисленных баллов.</v>
      </c>
    </row>
    <row r="195" spans="1:12" ht="19.5" thickBot="1">
      <c r="A195" s="67" t="s">
        <v>80</v>
      </c>
      <c r="B195" s="52">
        <v>0</v>
      </c>
      <c r="C195" s="52">
        <v>1</v>
      </c>
      <c r="D195" s="52">
        <v>2</v>
      </c>
      <c r="E195" s="53">
        <v>3</v>
      </c>
      <c r="G195" s="71"/>
      <c r="H195" s="70"/>
      <c r="I195" s="7"/>
      <c r="L195" s="17">
        <f>L$15</f>
        <v>0</v>
      </c>
    </row>
    <row r="196" spans="1:12" ht="20.25" thickTop="1" thickBot="1">
      <c r="A196" s="28">
        <v>2</v>
      </c>
      <c r="B196" s="48">
        <f>IF(Протоколы!F198=0,0,Протоколы!B196/Протоколы!F198)</f>
        <v>0</v>
      </c>
      <c r="C196" s="48">
        <f>IF(Протоколы!F198=0,0,Протоколы!C196/Протоколы!F198)</f>
        <v>0</v>
      </c>
      <c r="D196" s="48">
        <f>IF(Протоколы!F198=0,0,Протоколы!D196/Протоколы!F198)</f>
        <v>0</v>
      </c>
      <c r="E196" s="48">
        <f>IF(Протоколы!F198=0,0,Протоколы!E196/Протоколы!F198)</f>
        <v>0</v>
      </c>
      <c r="F196" s="62">
        <f>SUM(B196:E196)</f>
        <v>0</v>
      </c>
      <c r="G196" s="69"/>
      <c r="H196" s="70"/>
      <c r="I196" s="7"/>
      <c r="L196" s="17">
        <f>L$16</f>
        <v>0</v>
      </c>
    </row>
    <row r="197" spans="1:12" ht="19.5" thickBot="1">
      <c r="A197" s="29">
        <v>3</v>
      </c>
      <c r="B197" s="48">
        <f>IF(Протоколы!F198=0,0,Протоколы!B197/Протоколы!F198)</f>
        <v>0</v>
      </c>
      <c r="C197" s="48">
        <f>IF(Протоколы!F198=0,0,Протоколы!C197/Протоколы!F198)</f>
        <v>0</v>
      </c>
      <c r="D197" s="48">
        <f>IF(Протоколы!F198=0,0,Протоколы!D197/Протоколы!F198)</f>
        <v>0</v>
      </c>
      <c r="E197" s="48">
        <f>IF(Протоколы!F198=0,0,Протоколы!E197/Протоколы!F198)</f>
        <v>0</v>
      </c>
      <c r="F197" s="63">
        <f>SUM(B197:E197)</f>
        <v>0</v>
      </c>
      <c r="G197" s="72"/>
      <c r="H197" s="70"/>
      <c r="I197" s="7"/>
      <c r="L197" s="17">
        <f>L$17</f>
        <v>0</v>
      </c>
    </row>
    <row r="198" spans="1:12" ht="19.5" thickTop="1" thickBot="1">
      <c r="B198" s="64">
        <f>B196+B197</f>
        <v>0</v>
      </c>
      <c r="C198" s="65">
        <f t="shared" ref="C198" si="28">C196+C197</f>
        <v>0</v>
      </c>
      <c r="D198" s="65">
        <f t="shared" ref="D198" si="29">D196+D197</f>
        <v>0</v>
      </c>
      <c r="E198" s="66">
        <f t="shared" ref="E198" si="30">E196+E197</f>
        <v>0</v>
      </c>
      <c r="F198" s="45">
        <f>F196+F197</f>
        <v>0</v>
      </c>
    </row>
    <row r="199" spans="1:12" ht="20.25" thickTop="1" thickBot="1">
      <c r="A199" s="5" t="str">
        <f>'Название и список группы'!A12</f>
        <v>Потапов</v>
      </c>
      <c r="B199" s="18" t="str">
        <f>'Название и список группы'!B12</f>
        <v>Иван Николаевич</v>
      </c>
      <c r="C199" s="18"/>
      <c r="D199" s="18"/>
      <c r="E199" s="18"/>
      <c r="F199" s="18"/>
      <c r="G199" s="18"/>
      <c r="H199" s="18"/>
      <c r="I199" s="18"/>
      <c r="J199" s="18"/>
    </row>
    <row r="200" spans="1:12" ht="19.5" thickTop="1" thickBot="1">
      <c r="A200" s="75" t="s">
        <v>95</v>
      </c>
      <c r="B200" s="14">
        <v>0</v>
      </c>
      <c r="C200" s="14">
        <v>1</v>
      </c>
      <c r="D200" s="14">
        <v>2</v>
      </c>
      <c r="E200" s="14">
        <v>3</v>
      </c>
      <c r="F200" s="69"/>
      <c r="G200" s="68"/>
      <c r="H200" s="68"/>
      <c r="I200" s="3"/>
      <c r="J200" s="73" t="s">
        <v>0</v>
      </c>
      <c r="L200" s="4" t="str">
        <f>L$2</f>
        <v>12 серий бросков монеты</v>
      </c>
    </row>
    <row r="201" spans="1:12" ht="20.25" thickTop="1" thickBot="1">
      <c r="A201" s="75" t="s">
        <v>82</v>
      </c>
      <c r="B201" s="90"/>
      <c r="C201" s="91"/>
      <c r="D201" s="91"/>
      <c r="E201" s="92"/>
      <c r="F201" s="69"/>
      <c r="G201" s="69"/>
      <c r="H201" s="70"/>
      <c r="I201" s="6"/>
      <c r="J201" s="74">
        <f>Протоколы!J201</f>
        <v>9.9999999999999995E-7</v>
      </c>
      <c r="L201" s="17" t="str">
        <f>L$3</f>
        <v>Если в первом броске серии</v>
      </c>
    </row>
    <row r="202" spans="1:12" ht="19.5" thickTop="1">
      <c r="A202" s="78" t="s">
        <v>92</v>
      </c>
      <c r="B202" s="82">
        <f>B212*(B200-E210)+E209</f>
        <v>0</v>
      </c>
      <c r="C202" s="21">
        <f>B212*(C200-E210)+E209</f>
        <v>0</v>
      </c>
      <c r="D202" s="21">
        <f>B212*(D200-E210)+E209</f>
        <v>0</v>
      </c>
      <c r="E202" s="83">
        <f>B212*(E200-E210)+E209</f>
        <v>0</v>
      </c>
      <c r="F202" s="77"/>
      <c r="G202" s="77"/>
      <c r="H202" s="70"/>
      <c r="I202" s="6"/>
      <c r="L202" s="17" t="str">
        <f>L$4</f>
        <v>выпал "орел", то начисляется 1 балл и</v>
      </c>
    </row>
    <row r="203" spans="1:12" ht="18.75">
      <c r="A203" s="75" t="s">
        <v>94</v>
      </c>
      <c r="B203" s="84"/>
      <c r="C203" s="76"/>
      <c r="D203" s="54"/>
      <c r="E203" s="93"/>
      <c r="F203" s="77"/>
      <c r="G203" s="77"/>
      <c r="H203" s="70"/>
      <c r="I203" s="6"/>
      <c r="L203" s="17" t="str">
        <f>L$5</f>
        <v xml:space="preserve"> серию завершает второй бросок.</v>
      </c>
    </row>
    <row r="204" spans="1:12" ht="19.5" thickBot="1">
      <c r="A204" s="78" t="s">
        <v>91</v>
      </c>
      <c r="B204" s="86"/>
      <c r="C204" s="87"/>
      <c r="D204" s="88">
        <f>B211*(D200-E209)+E210</f>
        <v>0</v>
      </c>
      <c r="E204" s="89">
        <f>B211*(E200-E209)+E210</f>
        <v>0</v>
      </c>
      <c r="F204" s="77"/>
      <c r="G204" s="77"/>
      <c r="H204" s="70"/>
      <c r="I204" s="7"/>
      <c r="L204" s="17" t="str">
        <f>L$6</f>
        <v xml:space="preserve"> Если на втором броске "орел",</v>
      </c>
    </row>
    <row r="205" spans="1:12" ht="19.5" thickTop="1">
      <c r="A205" s="75"/>
      <c r="B205" s="77"/>
      <c r="C205" s="77"/>
      <c r="D205" s="77"/>
      <c r="E205" s="76"/>
      <c r="F205" s="77"/>
      <c r="G205" s="77"/>
      <c r="H205" s="70"/>
      <c r="I205" s="7"/>
      <c r="L205" s="17" t="str">
        <f>L$7</f>
        <v>добавляют 2 балла, иначе 0.</v>
      </c>
    </row>
    <row r="206" spans="1:12" ht="18.75">
      <c r="A206" s="78"/>
      <c r="B206" s="77"/>
      <c r="C206" s="77"/>
      <c r="D206" s="77"/>
      <c r="E206" s="77"/>
      <c r="F206" s="77"/>
      <c r="G206" s="77"/>
      <c r="H206" s="70"/>
      <c r="I206" s="7"/>
      <c r="L206" s="17" t="str">
        <f>L$8</f>
        <v>Если в первом броске серии</v>
      </c>
    </row>
    <row r="207" spans="1:12" ht="18.75">
      <c r="A207" s="78"/>
      <c r="B207" s="77"/>
      <c r="C207" s="77"/>
      <c r="D207" s="77"/>
      <c r="E207" s="77"/>
      <c r="F207" s="77"/>
      <c r="G207" s="77"/>
      <c r="H207" s="70"/>
      <c r="I207" s="7"/>
      <c r="L207" s="17" t="str">
        <f>L$9</f>
        <v>выпала "решка", то серию завершают</v>
      </c>
    </row>
    <row r="208" spans="1:12" ht="18.75">
      <c r="A208" s="78"/>
      <c r="B208" s="77"/>
      <c r="C208" s="77"/>
      <c r="D208" s="77"/>
      <c r="E208" s="77"/>
      <c r="F208" s="77"/>
      <c r="G208" s="77"/>
      <c r="H208" s="70"/>
      <c r="I208" s="7"/>
      <c r="L208" s="17" t="str">
        <f>L$10</f>
        <v xml:space="preserve"> второй и третий броски.</v>
      </c>
    </row>
    <row r="209" spans="1:12" ht="18.75">
      <c r="A209" s="78" t="s">
        <v>86</v>
      </c>
      <c r="B209" s="94"/>
      <c r="C209" s="77"/>
      <c r="D209" s="78" t="s">
        <v>83</v>
      </c>
      <c r="E209" s="94"/>
      <c r="F209" s="77"/>
      <c r="G209" s="77"/>
      <c r="H209" s="70"/>
      <c r="I209" s="7"/>
      <c r="L209" s="17" t="str">
        <f>L$11</f>
        <v xml:space="preserve"> За каждого "орла" при 2 и 3-м броске</v>
      </c>
    </row>
    <row r="210" spans="1:12" ht="18.75">
      <c r="A210" s="78" t="s">
        <v>85</v>
      </c>
      <c r="B210" s="94"/>
      <c r="C210" s="77"/>
      <c r="D210" s="78" t="s">
        <v>84</v>
      </c>
      <c r="E210" s="94"/>
      <c r="F210" s="77"/>
      <c r="G210" s="77"/>
      <c r="H210" s="70"/>
      <c r="I210" s="7"/>
      <c r="L210" s="17" t="str">
        <f>L$12</f>
        <v>начисляется 1 балл.</v>
      </c>
    </row>
    <row r="211" spans="1:12" ht="18.75">
      <c r="A211" s="78" t="s">
        <v>87</v>
      </c>
      <c r="B211" s="77">
        <f>IF(E211=0,0,B210/E211)</f>
        <v>0</v>
      </c>
      <c r="C211" s="77"/>
      <c r="D211" s="78" t="s">
        <v>88</v>
      </c>
      <c r="E211" s="94"/>
      <c r="F211" s="77"/>
      <c r="G211" s="77"/>
      <c r="H211" s="70"/>
      <c r="I211" s="7"/>
      <c r="L211" s="17" t="str">
        <f>L$13</f>
        <v>X - общее число бросков в серии,</v>
      </c>
    </row>
    <row r="212" spans="1:12" ht="18.75">
      <c r="A212" s="78" t="s">
        <v>90</v>
      </c>
      <c r="B212" s="77">
        <f>IF(E211=0,0,B210/E212)</f>
        <v>0</v>
      </c>
      <c r="C212" s="77"/>
      <c r="D212" s="78" t="s">
        <v>89</v>
      </c>
      <c r="E212" s="94"/>
      <c r="F212" s="77"/>
      <c r="G212" s="77"/>
      <c r="H212" s="70"/>
      <c r="I212" s="7"/>
      <c r="L212" s="17" t="str">
        <f>L$14</f>
        <v>Y - число начисленных баллов.</v>
      </c>
    </row>
    <row r="213" spans="1:12" ht="19.5" thickBot="1">
      <c r="A213" s="67" t="s">
        <v>80</v>
      </c>
      <c r="B213" s="52">
        <v>0</v>
      </c>
      <c r="C213" s="52">
        <v>1</v>
      </c>
      <c r="D213" s="52">
        <v>2</v>
      </c>
      <c r="E213" s="53">
        <v>3</v>
      </c>
      <c r="G213" s="71"/>
      <c r="H213" s="70"/>
      <c r="I213" s="7"/>
      <c r="L213" s="17">
        <f>L$15</f>
        <v>0</v>
      </c>
    </row>
    <row r="214" spans="1:12" ht="20.25" thickTop="1" thickBot="1">
      <c r="A214" s="28">
        <v>2</v>
      </c>
      <c r="B214" s="48">
        <f>IF(Протоколы!F216=0,0,Протоколы!B214/Протоколы!F216)</f>
        <v>0</v>
      </c>
      <c r="C214" s="48">
        <f>IF(Протоколы!F216=0,0,Протоколы!C214/Протоколы!F216)</f>
        <v>0</v>
      </c>
      <c r="D214" s="48">
        <f>IF(Протоколы!F216=0,0,Протоколы!D214/Протоколы!F216)</f>
        <v>0</v>
      </c>
      <c r="E214" s="48">
        <f>IF(Протоколы!F216=0,0,Протоколы!E214/Протоколы!F216)</f>
        <v>0</v>
      </c>
      <c r="F214" s="62">
        <f>SUM(B214:E214)</f>
        <v>0</v>
      </c>
      <c r="G214" s="69"/>
      <c r="H214" s="70"/>
      <c r="I214" s="7"/>
      <c r="L214" s="17">
        <f>L$16</f>
        <v>0</v>
      </c>
    </row>
    <row r="215" spans="1:12" ht="19.5" thickBot="1">
      <c r="A215" s="29">
        <v>3</v>
      </c>
      <c r="B215" s="48">
        <f>IF(Протоколы!F216=0,0,Протоколы!B215/Протоколы!F216)</f>
        <v>0</v>
      </c>
      <c r="C215" s="48">
        <f>IF(Протоколы!F216=0,0,Протоколы!C215/Протоколы!F216)</f>
        <v>0</v>
      </c>
      <c r="D215" s="48">
        <f>IF(Протоколы!F216=0,0,Протоколы!D215/Протоколы!F216)</f>
        <v>0</v>
      </c>
      <c r="E215" s="48">
        <f>IF(Протоколы!F216=0,0,Протоколы!E215/Протоколы!F216)</f>
        <v>0</v>
      </c>
      <c r="F215" s="63">
        <f>SUM(B215:E215)</f>
        <v>0</v>
      </c>
      <c r="G215" s="72"/>
      <c r="H215" s="70"/>
      <c r="I215" s="7"/>
      <c r="L215" s="17">
        <f>L$17</f>
        <v>0</v>
      </c>
    </row>
    <row r="216" spans="1:12" ht="19.5" thickTop="1" thickBot="1">
      <c r="B216" s="64">
        <f>B214+B215</f>
        <v>0</v>
      </c>
      <c r="C216" s="65">
        <f t="shared" ref="C216" si="31">C214+C215</f>
        <v>0</v>
      </c>
      <c r="D216" s="65">
        <f t="shared" ref="D216" si="32">D214+D215</f>
        <v>0</v>
      </c>
      <c r="E216" s="66">
        <f t="shared" ref="E216" si="33">E214+E215</f>
        <v>0</v>
      </c>
      <c r="F216" s="45">
        <f>F214+F215</f>
        <v>0</v>
      </c>
    </row>
    <row r="217" spans="1:12" ht="20.25" thickTop="1" thickBot="1">
      <c r="A217" s="5" t="str">
        <f>'Название и список группы'!A13</f>
        <v>Романцов</v>
      </c>
      <c r="B217" s="18" t="str">
        <f>'Название и список группы'!B13</f>
        <v>Павел Петрович</v>
      </c>
      <c r="C217" s="18"/>
      <c r="D217" s="18"/>
      <c r="E217" s="18"/>
      <c r="F217" s="18"/>
      <c r="G217" s="18"/>
      <c r="H217" s="18"/>
      <c r="I217" s="18"/>
      <c r="J217" s="18"/>
    </row>
    <row r="218" spans="1:12" ht="19.5" thickTop="1" thickBot="1">
      <c r="A218" s="75" t="s">
        <v>95</v>
      </c>
      <c r="B218" s="14">
        <v>0</v>
      </c>
      <c r="C218" s="14">
        <v>1</v>
      </c>
      <c r="D218" s="14">
        <v>2</v>
      </c>
      <c r="E218" s="14">
        <v>3</v>
      </c>
      <c r="F218" s="69"/>
      <c r="G218" s="68"/>
      <c r="H218" s="68"/>
      <c r="I218" s="3"/>
      <c r="J218" s="73" t="s">
        <v>0</v>
      </c>
      <c r="L218" s="4" t="str">
        <f>L$2</f>
        <v>12 серий бросков монеты</v>
      </c>
    </row>
    <row r="219" spans="1:12" ht="20.25" thickTop="1" thickBot="1">
      <c r="A219" s="75" t="s">
        <v>82</v>
      </c>
      <c r="B219" s="90"/>
      <c r="C219" s="91"/>
      <c r="D219" s="91"/>
      <c r="E219" s="92"/>
      <c r="F219" s="69"/>
      <c r="G219" s="69"/>
      <c r="H219" s="70"/>
      <c r="I219" s="6"/>
      <c r="J219" s="74">
        <f>Протоколы!J219</f>
        <v>9.9999999999999995E-7</v>
      </c>
      <c r="L219" s="17" t="str">
        <f>L$3</f>
        <v>Если в первом броске серии</v>
      </c>
    </row>
    <row r="220" spans="1:12" ht="19.5" thickTop="1">
      <c r="A220" s="78" t="s">
        <v>92</v>
      </c>
      <c r="B220" s="82">
        <f>B230*(B218-E228)+E227</f>
        <v>0</v>
      </c>
      <c r="C220" s="21">
        <f>B230*(C218-E228)+E227</f>
        <v>0</v>
      </c>
      <c r="D220" s="21">
        <f>B230*(D218-E228)+E227</f>
        <v>0</v>
      </c>
      <c r="E220" s="83">
        <f>B230*(E218-E228)+E227</f>
        <v>0</v>
      </c>
      <c r="F220" s="77"/>
      <c r="G220" s="77"/>
      <c r="H220" s="70"/>
      <c r="I220" s="6"/>
      <c r="L220" s="17" t="str">
        <f>L$4</f>
        <v>выпал "орел", то начисляется 1 балл и</v>
      </c>
    </row>
    <row r="221" spans="1:12" ht="18.75">
      <c r="A221" s="75" t="s">
        <v>94</v>
      </c>
      <c r="B221" s="84"/>
      <c r="C221" s="76"/>
      <c r="D221" s="54"/>
      <c r="E221" s="93"/>
      <c r="F221" s="77"/>
      <c r="G221" s="77"/>
      <c r="H221" s="70"/>
      <c r="I221" s="6"/>
      <c r="L221" s="17" t="str">
        <f>L$5</f>
        <v xml:space="preserve"> серию завершает второй бросок.</v>
      </c>
    </row>
    <row r="222" spans="1:12" ht="19.5" thickBot="1">
      <c r="A222" s="78" t="s">
        <v>91</v>
      </c>
      <c r="B222" s="86"/>
      <c r="C222" s="87"/>
      <c r="D222" s="88">
        <f>B229*(D218-E227)+E228</f>
        <v>0</v>
      </c>
      <c r="E222" s="89">
        <f>B229*(E218-E227)+E228</f>
        <v>0</v>
      </c>
      <c r="F222" s="77"/>
      <c r="G222" s="77"/>
      <c r="H222" s="70"/>
      <c r="I222" s="7"/>
      <c r="L222" s="17" t="str">
        <f>L$6</f>
        <v xml:space="preserve"> Если на втором броске "орел",</v>
      </c>
    </row>
    <row r="223" spans="1:12" ht="19.5" thickTop="1">
      <c r="A223" s="75"/>
      <c r="B223" s="77"/>
      <c r="C223" s="77"/>
      <c r="D223" s="77"/>
      <c r="E223" s="76"/>
      <c r="F223" s="77"/>
      <c r="G223" s="77"/>
      <c r="H223" s="70"/>
      <c r="I223" s="7"/>
      <c r="L223" s="17" t="str">
        <f>L$7</f>
        <v>добавляют 2 балла, иначе 0.</v>
      </c>
    </row>
    <row r="224" spans="1:12" ht="18.75">
      <c r="A224" s="78"/>
      <c r="B224" s="77"/>
      <c r="C224" s="77"/>
      <c r="D224" s="77"/>
      <c r="E224" s="77"/>
      <c r="F224" s="77"/>
      <c r="G224" s="77"/>
      <c r="H224" s="70"/>
      <c r="I224" s="7"/>
      <c r="L224" s="17" t="str">
        <f>L$8</f>
        <v>Если в первом броске серии</v>
      </c>
    </row>
    <row r="225" spans="1:12" ht="18.75">
      <c r="A225" s="78"/>
      <c r="B225" s="77"/>
      <c r="C225" s="77"/>
      <c r="D225" s="77"/>
      <c r="E225" s="77"/>
      <c r="F225" s="77"/>
      <c r="G225" s="77"/>
      <c r="H225" s="70"/>
      <c r="I225" s="7"/>
      <c r="L225" s="17" t="str">
        <f>L$9</f>
        <v>выпала "решка", то серию завершают</v>
      </c>
    </row>
    <row r="226" spans="1:12" ht="18.75">
      <c r="A226" s="78"/>
      <c r="B226" s="77"/>
      <c r="C226" s="77"/>
      <c r="D226" s="77"/>
      <c r="E226" s="77"/>
      <c r="F226" s="77"/>
      <c r="G226" s="77"/>
      <c r="H226" s="70"/>
      <c r="I226" s="7"/>
      <c r="L226" s="17" t="str">
        <f>L$10</f>
        <v xml:space="preserve"> второй и третий броски.</v>
      </c>
    </row>
    <row r="227" spans="1:12" ht="18.75">
      <c r="A227" s="78" t="s">
        <v>86</v>
      </c>
      <c r="B227" s="94"/>
      <c r="C227" s="77"/>
      <c r="D227" s="78" t="s">
        <v>83</v>
      </c>
      <c r="E227" s="94"/>
      <c r="F227" s="77"/>
      <c r="G227" s="77"/>
      <c r="H227" s="70"/>
      <c r="I227" s="7"/>
      <c r="L227" s="17" t="str">
        <f>L$11</f>
        <v xml:space="preserve"> За каждого "орла" при 2 и 3-м броске</v>
      </c>
    </row>
    <row r="228" spans="1:12" ht="18.75">
      <c r="A228" s="78" t="s">
        <v>85</v>
      </c>
      <c r="B228" s="94"/>
      <c r="C228" s="77"/>
      <c r="D228" s="78" t="s">
        <v>84</v>
      </c>
      <c r="E228" s="94"/>
      <c r="F228" s="77"/>
      <c r="G228" s="77"/>
      <c r="H228" s="70"/>
      <c r="I228" s="7"/>
      <c r="L228" s="17" t="str">
        <f>L$12</f>
        <v>начисляется 1 балл.</v>
      </c>
    </row>
    <row r="229" spans="1:12" ht="18.75">
      <c r="A229" s="78" t="s">
        <v>87</v>
      </c>
      <c r="B229" s="77">
        <f>IF(E229=0,0,B228/E229)</f>
        <v>0</v>
      </c>
      <c r="C229" s="77"/>
      <c r="D229" s="78" t="s">
        <v>88</v>
      </c>
      <c r="E229" s="94"/>
      <c r="F229" s="77"/>
      <c r="G229" s="77"/>
      <c r="H229" s="70"/>
      <c r="I229" s="7"/>
      <c r="L229" s="17" t="str">
        <f>L$13</f>
        <v>X - общее число бросков в серии,</v>
      </c>
    </row>
    <row r="230" spans="1:12" ht="18.75">
      <c r="A230" s="78" t="s">
        <v>90</v>
      </c>
      <c r="B230" s="77">
        <f>IF(E229=0,0,B228/E230)</f>
        <v>0</v>
      </c>
      <c r="C230" s="77"/>
      <c r="D230" s="78" t="s">
        <v>89</v>
      </c>
      <c r="E230" s="94"/>
      <c r="F230" s="77"/>
      <c r="G230" s="77"/>
      <c r="H230" s="70"/>
      <c r="I230" s="7"/>
      <c r="L230" s="17" t="str">
        <f>L$14</f>
        <v>Y - число начисленных баллов.</v>
      </c>
    </row>
    <row r="231" spans="1:12" ht="19.5" thickBot="1">
      <c r="A231" s="67" t="s">
        <v>80</v>
      </c>
      <c r="B231" s="52">
        <v>0</v>
      </c>
      <c r="C231" s="52">
        <v>1</v>
      </c>
      <c r="D231" s="52">
        <v>2</v>
      </c>
      <c r="E231" s="53">
        <v>3</v>
      </c>
      <c r="G231" s="71"/>
      <c r="H231" s="70"/>
      <c r="I231" s="7"/>
      <c r="L231" s="17">
        <f>L$15</f>
        <v>0</v>
      </c>
    </row>
    <row r="232" spans="1:12" ht="20.25" thickTop="1" thickBot="1">
      <c r="A232" s="28">
        <v>2</v>
      </c>
      <c r="B232" s="48">
        <f>IF(Протоколы!F234=0,0,Протоколы!B232/Протоколы!F234)</f>
        <v>0</v>
      </c>
      <c r="C232" s="48">
        <f>IF(Протоколы!F234=0,0,Протоколы!C232/Протоколы!F234)</f>
        <v>0</v>
      </c>
      <c r="D232" s="48">
        <f>IF(Протоколы!F234=0,0,Протоколы!D232/Протоколы!F234)</f>
        <v>0</v>
      </c>
      <c r="E232" s="48">
        <f>IF(Протоколы!F234=0,0,Протоколы!E232/Протоколы!F234)</f>
        <v>0</v>
      </c>
      <c r="F232" s="62">
        <f>SUM(B232:E232)</f>
        <v>0</v>
      </c>
      <c r="G232" s="69"/>
      <c r="H232" s="70"/>
      <c r="I232" s="7"/>
      <c r="L232" s="17">
        <f>L$16</f>
        <v>0</v>
      </c>
    </row>
    <row r="233" spans="1:12" ht="19.5" thickBot="1">
      <c r="A233" s="29">
        <v>3</v>
      </c>
      <c r="B233" s="48">
        <f>IF(Протоколы!F234=0,0,Протоколы!B233/Протоколы!F234)</f>
        <v>0</v>
      </c>
      <c r="C233" s="48">
        <f>IF(Протоколы!F234=0,0,Протоколы!C233/Протоколы!F234)</f>
        <v>0</v>
      </c>
      <c r="D233" s="48">
        <f>IF(Протоколы!F234=0,0,Протоколы!D233/Протоколы!F234)</f>
        <v>0</v>
      </c>
      <c r="E233" s="48">
        <f>IF(Протоколы!F234=0,0,Протоколы!E233/Протоколы!F234)</f>
        <v>0</v>
      </c>
      <c r="F233" s="63">
        <f>SUM(B233:E233)</f>
        <v>0</v>
      </c>
      <c r="G233" s="72"/>
      <c r="H233" s="70"/>
      <c r="I233" s="7"/>
      <c r="L233" s="17">
        <f>L$17</f>
        <v>0</v>
      </c>
    </row>
    <row r="234" spans="1:12" ht="19.5" thickTop="1" thickBot="1">
      <c r="B234" s="64">
        <f>B232+B233</f>
        <v>0</v>
      </c>
      <c r="C234" s="65">
        <f t="shared" ref="C234" si="34">C232+C233</f>
        <v>0</v>
      </c>
      <c r="D234" s="65">
        <f t="shared" ref="D234" si="35">D232+D233</f>
        <v>0</v>
      </c>
      <c r="E234" s="66">
        <f t="shared" ref="E234" si="36">E232+E233</f>
        <v>0</v>
      </c>
      <c r="F234" s="45">
        <f>F232+F233</f>
        <v>0</v>
      </c>
    </row>
    <row r="235" spans="1:12" ht="20.25" thickTop="1" thickBot="1">
      <c r="A235" s="5" t="str">
        <f>'Название и список группы'!A14</f>
        <v>Рысаев</v>
      </c>
      <c r="B235" s="18" t="str">
        <f>'Название и список группы'!B14</f>
        <v>Дамир Ринатович</v>
      </c>
      <c r="C235" s="18"/>
      <c r="D235" s="18"/>
      <c r="E235" s="18"/>
      <c r="F235" s="18"/>
      <c r="G235" s="18"/>
      <c r="H235" s="18"/>
      <c r="I235" s="18"/>
      <c r="J235" s="18"/>
    </row>
    <row r="236" spans="1:12" ht="19.5" thickTop="1" thickBot="1">
      <c r="A236" s="75" t="s">
        <v>95</v>
      </c>
      <c r="B236" s="14">
        <v>0</v>
      </c>
      <c r="C236" s="14">
        <v>1</v>
      </c>
      <c r="D236" s="14">
        <v>2</v>
      </c>
      <c r="E236" s="14">
        <v>3</v>
      </c>
      <c r="F236" s="69"/>
      <c r="G236" s="68"/>
      <c r="H236" s="68"/>
      <c r="I236" s="3"/>
      <c r="J236" s="73" t="s">
        <v>0</v>
      </c>
      <c r="L236" s="4" t="str">
        <f>L$2</f>
        <v>12 серий бросков монеты</v>
      </c>
    </row>
    <row r="237" spans="1:12" ht="20.25" thickTop="1" thickBot="1">
      <c r="A237" s="75" t="s">
        <v>82</v>
      </c>
      <c r="B237" s="90"/>
      <c r="C237" s="91"/>
      <c r="D237" s="91"/>
      <c r="E237" s="92"/>
      <c r="F237" s="69"/>
      <c r="G237" s="69"/>
      <c r="H237" s="70"/>
      <c r="I237" s="6"/>
      <c r="J237" s="74">
        <f>Протоколы!J237</f>
        <v>9.9999999999999995E-7</v>
      </c>
      <c r="L237" s="17" t="str">
        <f>L$3</f>
        <v>Если в первом броске серии</v>
      </c>
    </row>
    <row r="238" spans="1:12" ht="19.5" thickTop="1">
      <c r="A238" s="78" t="s">
        <v>92</v>
      </c>
      <c r="B238" s="82">
        <f>B248*(B236-E246)+E245</f>
        <v>0</v>
      </c>
      <c r="C238" s="21">
        <f>B248*(C236-E246)+E245</f>
        <v>0</v>
      </c>
      <c r="D238" s="21">
        <f>B248*(D236-E246)+E245</f>
        <v>0</v>
      </c>
      <c r="E238" s="83">
        <f>B248*(E236-E246)+E245</f>
        <v>0</v>
      </c>
      <c r="F238" s="77"/>
      <c r="G238" s="77"/>
      <c r="H238" s="70"/>
      <c r="I238" s="6"/>
      <c r="L238" s="17" t="str">
        <f>L$4</f>
        <v>выпал "орел", то начисляется 1 балл и</v>
      </c>
    </row>
    <row r="239" spans="1:12" ht="18.75">
      <c r="A239" s="75" t="s">
        <v>94</v>
      </c>
      <c r="B239" s="84"/>
      <c r="C239" s="76"/>
      <c r="D239" s="54"/>
      <c r="E239" s="93"/>
      <c r="F239" s="77"/>
      <c r="G239" s="77"/>
      <c r="H239" s="70"/>
      <c r="I239" s="6"/>
      <c r="L239" s="17" t="str">
        <f>L$5</f>
        <v xml:space="preserve"> серию завершает второй бросок.</v>
      </c>
    </row>
    <row r="240" spans="1:12" ht="19.5" thickBot="1">
      <c r="A240" s="78" t="s">
        <v>91</v>
      </c>
      <c r="B240" s="86"/>
      <c r="C240" s="87"/>
      <c r="D240" s="88">
        <f>B247*(D236-E245)+E246</f>
        <v>0</v>
      </c>
      <c r="E240" s="89">
        <f>B247*(E236-E245)+E246</f>
        <v>0</v>
      </c>
      <c r="F240" s="77"/>
      <c r="G240" s="77"/>
      <c r="H240" s="70"/>
      <c r="I240" s="7"/>
      <c r="L240" s="17" t="str">
        <f>L$6</f>
        <v xml:space="preserve"> Если на втором броске "орел",</v>
      </c>
    </row>
    <row r="241" spans="1:12" ht="19.5" thickTop="1">
      <c r="A241" s="75"/>
      <c r="B241" s="77"/>
      <c r="C241" s="77"/>
      <c r="D241" s="77"/>
      <c r="E241" s="76"/>
      <c r="F241" s="77"/>
      <c r="G241" s="77"/>
      <c r="H241" s="70"/>
      <c r="I241" s="7"/>
      <c r="L241" s="17" t="str">
        <f>L$7</f>
        <v>добавляют 2 балла, иначе 0.</v>
      </c>
    </row>
    <row r="242" spans="1:12" ht="18.75">
      <c r="A242" s="78"/>
      <c r="B242" s="77"/>
      <c r="C242" s="77"/>
      <c r="D242" s="77"/>
      <c r="E242" s="77"/>
      <c r="F242" s="77"/>
      <c r="G242" s="77"/>
      <c r="H242" s="70"/>
      <c r="I242" s="7"/>
      <c r="L242" s="17" t="str">
        <f>L$8</f>
        <v>Если в первом броске серии</v>
      </c>
    </row>
    <row r="243" spans="1:12" ht="18.75">
      <c r="A243" s="78"/>
      <c r="B243" s="77"/>
      <c r="C243" s="77"/>
      <c r="D243" s="77"/>
      <c r="E243" s="77"/>
      <c r="F243" s="77"/>
      <c r="G243" s="77"/>
      <c r="H243" s="70"/>
      <c r="I243" s="7"/>
      <c r="L243" s="17" t="str">
        <f>L$9</f>
        <v>выпала "решка", то серию завершают</v>
      </c>
    </row>
    <row r="244" spans="1:12" ht="18.75">
      <c r="A244" s="78"/>
      <c r="B244" s="77"/>
      <c r="C244" s="77"/>
      <c r="D244" s="77"/>
      <c r="E244" s="77"/>
      <c r="F244" s="77"/>
      <c r="G244" s="77"/>
      <c r="H244" s="70"/>
      <c r="I244" s="7"/>
      <c r="L244" s="17" t="str">
        <f>L$10</f>
        <v xml:space="preserve"> второй и третий броски.</v>
      </c>
    </row>
    <row r="245" spans="1:12" ht="18.75">
      <c r="A245" s="78" t="s">
        <v>86</v>
      </c>
      <c r="B245" s="94"/>
      <c r="C245" s="77"/>
      <c r="D245" s="78" t="s">
        <v>83</v>
      </c>
      <c r="E245" s="94"/>
      <c r="F245" s="77"/>
      <c r="G245" s="77"/>
      <c r="H245" s="70"/>
      <c r="I245" s="7"/>
      <c r="L245" s="17" t="str">
        <f>L$11</f>
        <v xml:space="preserve"> За каждого "орла" при 2 и 3-м броске</v>
      </c>
    </row>
    <row r="246" spans="1:12" ht="18.75">
      <c r="A246" s="78" t="s">
        <v>85</v>
      </c>
      <c r="B246" s="94"/>
      <c r="C246" s="77"/>
      <c r="D246" s="78" t="s">
        <v>84</v>
      </c>
      <c r="E246" s="94"/>
      <c r="F246" s="77"/>
      <c r="G246" s="77"/>
      <c r="H246" s="70"/>
      <c r="I246" s="7"/>
      <c r="L246" s="17" t="str">
        <f>L$12</f>
        <v>начисляется 1 балл.</v>
      </c>
    </row>
    <row r="247" spans="1:12" ht="18.75">
      <c r="A247" s="78" t="s">
        <v>87</v>
      </c>
      <c r="B247" s="77">
        <f>IF(E247=0,0,B246/E247)</f>
        <v>0</v>
      </c>
      <c r="C247" s="77"/>
      <c r="D247" s="78" t="s">
        <v>88</v>
      </c>
      <c r="E247" s="94"/>
      <c r="F247" s="77"/>
      <c r="G247" s="77"/>
      <c r="H247" s="70"/>
      <c r="I247" s="7"/>
      <c r="L247" s="17" t="str">
        <f>L$13</f>
        <v>X - общее число бросков в серии,</v>
      </c>
    </row>
    <row r="248" spans="1:12" ht="18.75">
      <c r="A248" s="78" t="s">
        <v>90</v>
      </c>
      <c r="B248" s="77">
        <f>IF(E247=0,0,B246/E248)</f>
        <v>0</v>
      </c>
      <c r="C248" s="77"/>
      <c r="D248" s="78" t="s">
        <v>89</v>
      </c>
      <c r="E248" s="94"/>
      <c r="F248" s="77"/>
      <c r="G248" s="77"/>
      <c r="H248" s="70"/>
      <c r="I248" s="7"/>
      <c r="L248" s="17" t="str">
        <f>L$14</f>
        <v>Y - число начисленных баллов.</v>
      </c>
    </row>
    <row r="249" spans="1:12" ht="19.5" thickBot="1">
      <c r="A249" s="67" t="s">
        <v>80</v>
      </c>
      <c r="B249" s="52">
        <v>0</v>
      </c>
      <c r="C249" s="52">
        <v>1</v>
      </c>
      <c r="D249" s="52">
        <v>2</v>
      </c>
      <c r="E249" s="53">
        <v>3</v>
      </c>
      <c r="G249" s="71"/>
      <c r="H249" s="70"/>
      <c r="I249" s="7"/>
      <c r="L249" s="17">
        <f>L$15</f>
        <v>0</v>
      </c>
    </row>
    <row r="250" spans="1:12" ht="20.25" thickTop="1" thickBot="1">
      <c r="A250" s="28">
        <v>2</v>
      </c>
      <c r="B250" s="48">
        <f>IF(Протоколы!F252=0,0,Протоколы!B250/Протоколы!F252)</f>
        <v>0</v>
      </c>
      <c r="C250" s="48">
        <f>IF(Протоколы!F252=0,0,Протоколы!C250/Протоколы!F252)</f>
        <v>0</v>
      </c>
      <c r="D250" s="48">
        <f>IF(Протоколы!F252=0,0,Протоколы!D250/Протоколы!F252)</f>
        <v>0</v>
      </c>
      <c r="E250" s="48">
        <f>IF(Протоколы!F252=0,0,Протоколы!E250/Протоколы!F252)</f>
        <v>0</v>
      </c>
      <c r="F250" s="62">
        <f>SUM(B250:E250)</f>
        <v>0</v>
      </c>
      <c r="G250" s="69"/>
      <c r="H250" s="70"/>
      <c r="I250" s="7"/>
      <c r="L250" s="17">
        <f>L$16</f>
        <v>0</v>
      </c>
    </row>
    <row r="251" spans="1:12" ht="19.5" thickBot="1">
      <c r="A251" s="29">
        <v>3</v>
      </c>
      <c r="B251" s="48">
        <f>IF(Протоколы!F252=0,0,Протоколы!B251/Протоколы!F252)</f>
        <v>0</v>
      </c>
      <c r="C251" s="48">
        <f>IF(Протоколы!F252=0,0,Протоколы!C251/Протоколы!F252)</f>
        <v>0</v>
      </c>
      <c r="D251" s="48">
        <f>IF(Протоколы!F252=0,0,Протоколы!D251/Протоколы!F252)</f>
        <v>0</v>
      </c>
      <c r="E251" s="48">
        <f>IF(Протоколы!F252=0,0,Протоколы!E251/Протоколы!F252)</f>
        <v>0</v>
      </c>
      <c r="F251" s="63">
        <f>SUM(B251:E251)</f>
        <v>0</v>
      </c>
      <c r="G251" s="72"/>
      <c r="H251" s="70"/>
      <c r="I251" s="7"/>
      <c r="L251" s="17">
        <f>L$17</f>
        <v>0</v>
      </c>
    </row>
    <row r="252" spans="1:12" ht="19.5" thickTop="1" thickBot="1">
      <c r="B252" s="64">
        <f>B250+B251</f>
        <v>0</v>
      </c>
      <c r="C252" s="65">
        <f t="shared" ref="C252" si="37">C250+C251</f>
        <v>0</v>
      </c>
      <c r="D252" s="65">
        <f t="shared" ref="D252" si="38">D250+D251</f>
        <v>0</v>
      </c>
      <c r="E252" s="66">
        <f t="shared" ref="E252" si="39">E250+E251</f>
        <v>0</v>
      </c>
      <c r="F252" s="45">
        <f>F250+F251</f>
        <v>0</v>
      </c>
    </row>
    <row r="253" spans="1:12" ht="20.25" thickTop="1" thickBot="1">
      <c r="A253" s="5" t="str">
        <f>'Название и список группы'!A15</f>
        <v>Саркеев</v>
      </c>
      <c r="B253" s="18" t="str">
        <f>'Название и список группы'!B15</f>
        <v>Дмитрий Сергеевич</v>
      </c>
      <c r="C253" s="18"/>
      <c r="D253" s="18"/>
      <c r="E253" s="18"/>
      <c r="F253" s="18"/>
      <c r="G253" s="18"/>
      <c r="H253" s="18"/>
      <c r="I253" s="18"/>
      <c r="J253" s="18"/>
    </row>
    <row r="254" spans="1:12" ht="19.5" thickTop="1" thickBot="1">
      <c r="A254" s="75" t="s">
        <v>95</v>
      </c>
      <c r="B254" s="14">
        <v>0</v>
      </c>
      <c r="C254" s="14">
        <v>1</v>
      </c>
      <c r="D254" s="14">
        <v>2</v>
      </c>
      <c r="E254" s="14">
        <v>3</v>
      </c>
      <c r="F254" s="69"/>
      <c r="G254" s="68"/>
      <c r="H254" s="68"/>
      <c r="I254" s="3"/>
      <c r="J254" s="73" t="s">
        <v>0</v>
      </c>
      <c r="L254" s="4" t="str">
        <f>L$2</f>
        <v>12 серий бросков монеты</v>
      </c>
    </row>
    <row r="255" spans="1:12" ht="20.25" thickTop="1" thickBot="1">
      <c r="A255" s="75" t="s">
        <v>82</v>
      </c>
      <c r="B255" s="90"/>
      <c r="C255" s="91"/>
      <c r="D255" s="91"/>
      <c r="E255" s="92"/>
      <c r="F255" s="69"/>
      <c r="G255" s="69"/>
      <c r="H255" s="70"/>
      <c r="I255" s="6"/>
      <c r="J255" s="74">
        <f>Протоколы!J255</f>
        <v>9.9999999999999995E-7</v>
      </c>
      <c r="L255" s="17" t="str">
        <f>L$3</f>
        <v>Если в первом броске серии</v>
      </c>
    </row>
    <row r="256" spans="1:12" ht="19.5" thickTop="1">
      <c r="A256" s="78" t="s">
        <v>92</v>
      </c>
      <c r="B256" s="82">
        <f>B266*(B254-E264)+E263</f>
        <v>0</v>
      </c>
      <c r="C256" s="21">
        <f>B266*(C254-E264)+E263</f>
        <v>0</v>
      </c>
      <c r="D256" s="21">
        <f>B266*(D254-E264)+E263</f>
        <v>0</v>
      </c>
      <c r="E256" s="83">
        <f>B266*(E254-E264)+E263</f>
        <v>0</v>
      </c>
      <c r="F256" s="77"/>
      <c r="G256" s="77"/>
      <c r="H256" s="70"/>
      <c r="I256" s="6"/>
      <c r="L256" s="17" t="str">
        <f>L$4</f>
        <v>выпал "орел", то начисляется 1 балл и</v>
      </c>
    </row>
    <row r="257" spans="1:12" ht="18.75">
      <c r="A257" s="75" t="s">
        <v>94</v>
      </c>
      <c r="B257" s="84"/>
      <c r="C257" s="76"/>
      <c r="D257" s="54"/>
      <c r="E257" s="93"/>
      <c r="F257" s="77"/>
      <c r="G257" s="77"/>
      <c r="H257" s="70"/>
      <c r="I257" s="6"/>
      <c r="L257" s="17" t="str">
        <f>L$5</f>
        <v xml:space="preserve"> серию завершает второй бросок.</v>
      </c>
    </row>
    <row r="258" spans="1:12" ht="19.5" thickBot="1">
      <c r="A258" s="78" t="s">
        <v>91</v>
      </c>
      <c r="B258" s="86"/>
      <c r="C258" s="87"/>
      <c r="D258" s="88">
        <f>B265*(D254-E263)+E264</f>
        <v>0</v>
      </c>
      <c r="E258" s="89">
        <f>B265*(E254-E263)+E264</f>
        <v>0</v>
      </c>
      <c r="F258" s="77"/>
      <c r="G258" s="77"/>
      <c r="H258" s="70"/>
      <c r="I258" s="7"/>
      <c r="L258" s="17" t="str">
        <f>L$6</f>
        <v xml:space="preserve"> Если на втором броске "орел",</v>
      </c>
    </row>
    <row r="259" spans="1:12" ht="19.5" thickTop="1">
      <c r="A259" s="75"/>
      <c r="B259" s="77"/>
      <c r="C259" s="77"/>
      <c r="D259" s="77"/>
      <c r="E259" s="76"/>
      <c r="F259" s="77"/>
      <c r="G259" s="77"/>
      <c r="H259" s="70"/>
      <c r="I259" s="7"/>
      <c r="L259" s="17" t="str">
        <f>L$7</f>
        <v>добавляют 2 балла, иначе 0.</v>
      </c>
    </row>
    <row r="260" spans="1:12" ht="18.75">
      <c r="A260" s="78"/>
      <c r="B260" s="77"/>
      <c r="C260" s="77"/>
      <c r="D260" s="77"/>
      <c r="E260" s="77"/>
      <c r="F260" s="77"/>
      <c r="G260" s="77"/>
      <c r="H260" s="70"/>
      <c r="I260" s="7"/>
      <c r="L260" s="17" t="str">
        <f>L$8</f>
        <v>Если в первом броске серии</v>
      </c>
    </row>
    <row r="261" spans="1:12" ht="18.75">
      <c r="A261" s="78"/>
      <c r="B261" s="77"/>
      <c r="C261" s="77"/>
      <c r="D261" s="77"/>
      <c r="E261" s="77"/>
      <c r="F261" s="77"/>
      <c r="G261" s="77"/>
      <c r="H261" s="70"/>
      <c r="I261" s="7"/>
      <c r="L261" s="17" t="str">
        <f>L$9</f>
        <v>выпала "решка", то серию завершают</v>
      </c>
    </row>
    <row r="262" spans="1:12" ht="18.75">
      <c r="A262" s="78"/>
      <c r="B262" s="77"/>
      <c r="C262" s="77"/>
      <c r="D262" s="77"/>
      <c r="E262" s="77"/>
      <c r="F262" s="77"/>
      <c r="G262" s="77"/>
      <c r="H262" s="70"/>
      <c r="I262" s="7"/>
      <c r="L262" s="17" t="str">
        <f>L$10</f>
        <v xml:space="preserve"> второй и третий броски.</v>
      </c>
    </row>
    <row r="263" spans="1:12" ht="18.75">
      <c r="A263" s="78" t="s">
        <v>86</v>
      </c>
      <c r="B263" s="94"/>
      <c r="C263" s="77"/>
      <c r="D263" s="78" t="s">
        <v>83</v>
      </c>
      <c r="E263" s="94"/>
      <c r="F263" s="77"/>
      <c r="G263" s="77"/>
      <c r="H263" s="70"/>
      <c r="I263" s="7"/>
      <c r="L263" s="17" t="str">
        <f>L$11</f>
        <v xml:space="preserve"> За каждого "орла" при 2 и 3-м броске</v>
      </c>
    </row>
    <row r="264" spans="1:12" ht="18.75">
      <c r="A264" s="78" t="s">
        <v>85</v>
      </c>
      <c r="B264" s="94"/>
      <c r="C264" s="77"/>
      <c r="D264" s="78" t="s">
        <v>84</v>
      </c>
      <c r="E264" s="94"/>
      <c r="F264" s="77"/>
      <c r="G264" s="77"/>
      <c r="H264" s="70"/>
      <c r="I264" s="7"/>
      <c r="L264" s="17" t="str">
        <f>L$12</f>
        <v>начисляется 1 балл.</v>
      </c>
    </row>
    <row r="265" spans="1:12" ht="18.75">
      <c r="A265" s="78" t="s">
        <v>87</v>
      </c>
      <c r="B265" s="77">
        <f>IF(E265=0,0,B264/E265)</f>
        <v>0</v>
      </c>
      <c r="C265" s="77"/>
      <c r="D265" s="78" t="s">
        <v>88</v>
      </c>
      <c r="E265" s="94"/>
      <c r="F265" s="77"/>
      <c r="G265" s="77"/>
      <c r="H265" s="70"/>
      <c r="I265" s="7"/>
      <c r="L265" s="17" t="str">
        <f>L$13</f>
        <v>X - общее число бросков в серии,</v>
      </c>
    </row>
    <row r="266" spans="1:12" ht="18.75">
      <c r="A266" s="78" t="s">
        <v>90</v>
      </c>
      <c r="B266" s="77">
        <f>IF(E265=0,0,B264/E266)</f>
        <v>0</v>
      </c>
      <c r="C266" s="77"/>
      <c r="D266" s="78" t="s">
        <v>89</v>
      </c>
      <c r="E266" s="94"/>
      <c r="F266" s="77"/>
      <c r="G266" s="77"/>
      <c r="H266" s="70"/>
      <c r="I266" s="7"/>
      <c r="L266" s="17" t="str">
        <f>L$14</f>
        <v>Y - число начисленных баллов.</v>
      </c>
    </row>
    <row r="267" spans="1:12" ht="19.5" thickBot="1">
      <c r="A267" s="67" t="s">
        <v>80</v>
      </c>
      <c r="B267" s="52">
        <v>0</v>
      </c>
      <c r="C267" s="52">
        <v>1</v>
      </c>
      <c r="D267" s="52">
        <v>2</v>
      </c>
      <c r="E267" s="53">
        <v>3</v>
      </c>
      <c r="G267" s="71"/>
      <c r="H267" s="70"/>
      <c r="I267" s="7"/>
      <c r="L267" s="17">
        <f>L$15</f>
        <v>0</v>
      </c>
    </row>
    <row r="268" spans="1:12" ht="20.25" thickTop="1" thickBot="1">
      <c r="A268" s="28">
        <v>2</v>
      </c>
      <c r="B268" s="48">
        <f>IF(Протоколы!F270=0,0,Протоколы!B268/Протоколы!F270)</f>
        <v>0</v>
      </c>
      <c r="C268" s="48">
        <f>IF(Протоколы!F270=0,0,Протоколы!C268/Протоколы!F270)</f>
        <v>0</v>
      </c>
      <c r="D268" s="48">
        <f>IF(Протоколы!F270=0,0,Протоколы!D268/Протоколы!F270)</f>
        <v>0</v>
      </c>
      <c r="E268" s="48">
        <f>IF(Протоколы!F270=0,0,Протоколы!E268/Протоколы!F270)</f>
        <v>0</v>
      </c>
      <c r="F268" s="62">
        <f>SUM(B268:E268)</f>
        <v>0</v>
      </c>
      <c r="G268" s="69"/>
      <c r="H268" s="70"/>
      <c r="I268" s="7"/>
      <c r="L268" s="17">
        <f>L$16</f>
        <v>0</v>
      </c>
    </row>
    <row r="269" spans="1:12" ht="19.5" thickBot="1">
      <c r="A269" s="29">
        <v>3</v>
      </c>
      <c r="B269" s="48">
        <f>IF(Протоколы!F270=0,0,Протоколы!B269/Протоколы!F270)</f>
        <v>0</v>
      </c>
      <c r="C269" s="48">
        <f>IF(Протоколы!F270=0,0,Протоколы!C269/Протоколы!F270)</f>
        <v>0</v>
      </c>
      <c r="D269" s="48">
        <f>IF(Протоколы!F270=0,0,Протоколы!D269/Протоколы!F270)</f>
        <v>0</v>
      </c>
      <c r="E269" s="48">
        <f>IF(Протоколы!F270=0,0,Протоколы!E269/Протоколы!F270)</f>
        <v>0</v>
      </c>
      <c r="F269" s="63">
        <f>SUM(B269:E269)</f>
        <v>0</v>
      </c>
      <c r="G269" s="72"/>
      <c r="H269" s="70"/>
      <c r="I269" s="7"/>
      <c r="L269" s="17">
        <f>L$17</f>
        <v>0</v>
      </c>
    </row>
    <row r="270" spans="1:12" ht="19.5" thickTop="1" thickBot="1">
      <c r="B270" s="64">
        <f>B268+B269</f>
        <v>0</v>
      </c>
      <c r="C270" s="65">
        <f t="shared" ref="C270" si="40">C268+C269</f>
        <v>0</v>
      </c>
      <c r="D270" s="65">
        <f t="shared" ref="D270" si="41">D268+D269</f>
        <v>0</v>
      </c>
      <c r="E270" s="66">
        <f t="shared" ref="E270" si="42">E268+E269</f>
        <v>0</v>
      </c>
      <c r="F270" s="45">
        <f>F268+F269</f>
        <v>0</v>
      </c>
    </row>
    <row r="271" spans="1:12" ht="20.25" thickTop="1" thickBot="1">
      <c r="A271" s="5" t="str">
        <f>'Название и список группы'!A16</f>
        <v>Саханчук</v>
      </c>
      <c r="B271" s="18" t="str">
        <f>'Название и список группы'!B16</f>
        <v>Захар Олегович</v>
      </c>
      <c r="C271" s="18"/>
      <c r="D271" s="18"/>
      <c r="E271" s="18"/>
      <c r="F271" s="18"/>
      <c r="G271" s="18"/>
      <c r="H271" s="18"/>
      <c r="I271" s="18"/>
      <c r="J271" s="18"/>
    </row>
    <row r="272" spans="1:12" ht="19.5" thickTop="1" thickBot="1">
      <c r="A272" s="75" t="s">
        <v>95</v>
      </c>
      <c r="B272" s="14">
        <v>0</v>
      </c>
      <c r="C272" s="14">
        <v>1</v>
      </c>
      <c r="D272" s="14">
        <v>2</v>
      </c>
      <c r="E272" s="14">
        <v>3</v>
      </c>
      <c r="F272" s="69"/>
      <c r="G272" s="68"/>
      <c r="H272" s="68"/>
      <c r="I272" s="3"/>
      <c r="J272" s="73" t="s">
        <v>0</v>
      </c>
      <c r="L272" s="4" t="str">
        <f>L$2</f>
        <v>12 серий бросков монеты</v>
      </c>
    </row>
    <row r="273" spans="1:12" ht="20.25" thickTop="1" thickBot="1">
      <c r="A273" s="75" t="s">
        <v>82</v>
      </c>
      <c r="B273" s="90"/>
      <c r="C273" s="91"/>
      <c r="D273" s="91"/>
      <c r="E273" s="92"/>
      <c r="F273" s="69"/>
      <c r="G273" s="69"/>
      <c r="H273" s="70"/>
      <c r="I273" s="6"/>
      <c r="J273" s="74">
        <f>Протоколы!J273</f>
        <v>9.9999999999999995E-7</v>
      </c>
      <c r="L273" s="17" t="str">
        <f>L$3</f>
        <v>Если в первом броске серии</v>
      </c>
    </row>
    <row r="274" spans="1:12" ht="19.5" thickTop="1">
      <c r="A274" s="78" t="s">
        <v>92</v>
      </c>
      <c r="B274" s="82">
        <f>B284*(B272-E282)+E281</f>
        <v>0</v>
      </c>
      <c r="C274" s="21">
        <f>B284*(C272-E282)+E281</f>
        <v>0</v>
      </c>
      <c r="D274" s="21">
        <f>B284*(D272-E282)+E281</f>
        <v>0</v>
      </c>
      <c r="E274" s="83">
        <f>B284*(E272-E282)+E281</f>
        <v>0</v>
      </c>
      <c r="F274" s="77"/>
      <c r="G274" s="77"/>
      <c r="H274" s="70"/>
      <c r="I274" s="6"/>
      <c r="L274" s="17" t="str">
        <f>L$4</f>
        <v>выпал "орел", то начисляется 1 балл и</v>
      </c>
    </row>
    <row r="275" spans="1:12" ht="18.75">
      <c r="A275" s="75" t="s">
        <v>94</v>
      </c>
      <c r="B275" s="84"/>
      <c r="C275" s="76"/>
      <c r="D275" s="54"/>
      <c r="E275" s="93"/>
      <c r="F275" s="77"/>
      <c r="G275" s="77"/>
      <c r="H275" s="70"/>
      <c r="I275" s="6"/>
      <c r="L275" s="17" t="str">
        <f>L$5</f>
        <v xml:space="preserve"> серию завершает второй бросок.</v>
      </c>
    </row>
    <row r="276" spans="1:12" ht="19.5" thickBot="1">
      <c r="A276" s="78" t="s">
        <v>91</v>
      </c>
      <c r="B276" s="86"/>
      <c r="C276" s="87"/>
      <c r="D276" s="88">
        <f>B283*(D272-E281)+E282</f>
        <v>0</v>
      </c>
      <c r="E276" s="89">
        <f>B283*(E272-E281)+E282</f>
        <v>0</v>
      </c>
      <c r="F276" s="77"/>
      <c r="G276" s="77"/>
      <c r="H276" s="70"/>
      <c r="I276" s="7"/>
      <c r="L276" s="17" t="str">
        <f>L$6</f>
        <v xml:space="preserve"> Если на втором броске "орел",</v>
      </c>
    </row>
    <row r="277" spans="1:12" ht="19.5" thickTop="1">
      <c r="A277" s="75"/>
      <c r="B277" s="77"/>
      <c r="C277" s="77"/>
      <c r="D277" s="77"/>
      <c r="E277" s="76"/>
      <c r="F277" s="77"/>
      <c r="G277" s="77"/>
      <c r="H277" s="70"/>
      <c r="I277" s="7"/>
      <c r="L277" s="17" t="str">
        <f>L$7</f>
        <v>добавляют 2 балла, иначе 0.</v>
      </c>
    </row>
    <row r="278" spans="1:12" ht="18.75">
      <c r="A278" s="78"/>
      <c r="B278" s="77"/>
      <c r="C278" s="77"/>
      <c r="D278" s="77"/>
      <c r="E278" s="77"/>
      <c r="F278" s="77"/>
      <c r="G278" s="77"/>
      <c r="H278" s="70"/>
      <c r="I278" s="7"/>
      <c r="L278" s="17" t="str">
        <f>L$8</f>
        <v>Если в первом броске серии</v>
      </c>
    </row>
    <row r="279" spans="1:12" ht="18.75">
      <c r="A279" s="78"/>
      <c r="B279" s="77"/>
      <c r="C279" s="77"/>
      <c r="D279" s="77"/>
      <c r="E279" s="77"/>
      <c r="F279" s="77"/>
      <c r="G279" s="77"/>
      <c r="H279" s="70"/>
      <c r="I279" s="7"/>
      <c r="L279" s="17" t="str">
        <f>L$9</f>
        <v>выпала "решка", то серию завершают</v>
      </c>
    </row>
    <row r="280" spans="1:12" ht="18.75">
      <c r="A280" s="78"/>
      <c r="B280" s="77"/>
      <c r="C280" s="77"/>
      <c r="D280" s="77"/>
      <c r="E280" s="77"/>
      <c r="F280" s="77"/>
      <c r="G280" s="77"/>
      <c r="H280" s="70"/>
      <c r="I280" s="7"/>
      <c r="L280" s="17" t="str">
        <f>L$10</f>
        <v xml:space="preserve"> второй и третий броски.</v>
      </c>
    </row>
    <row r="281" spans="1:12" ht="18.75">
      <c r="A281" s="78" t="s">
        <v>86</v>
      </c>
      <c r="B281" s="94"/>
      <c r="C281" s="77"/>
      <c r="D281" s="78" t="s">
        <v>83</v>
      </c>
      <c r="E281" s="94"/>
      <c r="F281" s="77"/>
      <c r="G281" s="77"/>
      <c r="H281" s="70"/>
      <c r="I281" s="7"/>
      <c r="L281" s="17" t="str">
        <f>L$11</f>
        <v xml:space="preserve"> За каждого "орла" при 2 и 3-м броске</v>
      </c>
    </row>
    <row r="282" spans="1:12" ht="18.75">
      <c r="A282" s="78" t="s">
        <v>85</v>
      </c>
      <c r="B282" s="94"/>
      <c r="C282" s="77"/>
      <c r="D282" s="78" t="s">
        <v>84</v>
      </c>
      <c r="E282" s="94"/>
      <c r="F282" s="77"/>
      <c r="G282" s="77"/>
      <c r="H282" s="70"/>
      <c r="I282" s="7"/>
      <c r="L282" s="17" t="str">
        <f>L$12</f>
        <v>начисляется 1 балл.</v>
      </c>
    </row>
    <row r="283" spans="1:12" ht="18.75">
      <c r="A283" s="78" t="s">
        <v>87</v>
      </c>
      <c r="B283" s="77">
        <f>IF(E283=0,0,B282/E283)</f>
        <v>0</v>
      </c>
      <c r="C283" s="77"/>
      <c r="D283" s="78" t="s">
        <v>88</v>
      </c>
      <c r="E283" s="94"/>
      <c r="F283" s="77"/>
      <c r="G283" s="77"/>
      <c r="H283" s="70"/>
      <c r="I283" s="7"/>
      <c r="L283" s="17" t="str">
        <f>L$13</f>
        <v>X - общее число бросков в серии,</v>
      </c>
    </row>
    <row r="284" spans="1:12" ht="18.75">
      <c r="A284" s="78" t="s">
        <v>90</v>
      </c>
      <c r="B284" s="77">
        <f>IF(E283=0,0,B282/E284)</f>
        <v>0</v>
      </c>
      <c r="C284" s="77"/>
      <c r="D284" s="78" t="s">
        <v>89</v>
      </c>
      <c r="E284" s="94"/>
      <c r="F284" s="77"/>
      <c r="G284" s="77"/>
      <c r="H284" s="70"/>
      <c r="I284" s="7"/>
      <c r="L284" s="17" t="str">
        <f>L$14</f>
        <v>Y - число начисленных баллов.</v>
      </c>
    </row>
    <row r="285" spans="1:12" ht="19.5" thickBot="1">
      <c r="A285" s="67" t="s">
        <v>80</v>
      </c>
      <c r="B285" s="52">
        <v>0</v>
      </c>
      <c r="C285" s="52">
        <v>1</v>
      </c>
      <c r="D285" s="52">
        <v>2</v>
      </c>
      <c r="E285" s="53">
        <v>3</v>
      </c>
      <c r="G285" s="71"/>
      <c r="H285" s="70"/>
      <c r="I285" s="7"/>
      <c r="L285" s="17">
        <f>L$15</f>
        <v>0</v>
      </c>
    </row>
    <row r="286" spans="1:12" ht="20.25" thickTop="1" thickBot="1">
      <c r="A286" s="28">
        <v>2</v>
      </c>
      <c r="B286" s="48">
        <f>IF(Протоколы!F288=0,0,Протоколы!B286/Протоколы!F288)</f>
        <v>0</v>
      </c>
      <c r="C286" s="48">
        <f>IF(Протоколы!F288=0,0,Протоколы!C286/Протоколы!F288)</f>
        <v>0</v>
      </c>
      <c r="D286" s="48">
        <f>IF(Протоколы!F288=0,0,Протоколы!D286/Протоколы!F288)</f>
        <v>0</v>
      </c>
      <c r="E286" s="48">
        <f>IF(Протоколы!F288=0,0,Протоколы!E286/Протоколы!F288)</f>
        <v>0</v>
      </c>
      <c r="F286" s="62">
        <f>SUM(B286:E286)</f>
        <v>0</v>
      </c>
      <c r="G286" s="69"/>
      <c r="H286" s="70"/>
      <c r="I286" s="7"/>
      <c r="L286" s="17">
        <f>L$16</f>
        <v>0</v>
      </c>
    </row>
    <row r="287" spans="1:12" ht="19.5" thickBot="1">
      <c r="A287" s="29">
        <v>3</v>
      </c>
      <c r="B287" s="48">
        <f>IF(Протоколы!F288=0,0,Протоколы!B287/Протоколы!F288)</f>
        <v>0</v>
      </c>
      <c r="C287" s="48">
        <f>IF(Протоколы!F288=0,0,Протоколы!C287/Протоколы!F288)</f>
        <v>0</v>
      </c>
      <c r="D287" s="48">
        <f>IF(Протоколы!F288=0,0,Протоколы!D287/Протоколы!F288)</f>
        <v>0</v>
      </c>
      <c r="E287" s="48">
        <f>IF(Протоколы!F288=0,0,Протоколы!E287/Протоколы!F288)</f>
        <v>0</v>
      </c>
      <c r="F287" s="63">
        <f>SUM(B287:E287)</f>
        <v>0</v>
      </c>
      <c r="G287" s="72"/>
      <c r="H287" s="70"/>
      <c r="I287" s="7"/>
      <c r="L287" s="17">
        <f>L$17</f>
        <v>0</v>
      </c>
    </row>
    <row r="288" spans="1:12" ht="19.5" thickTop="1" thickBot="1">
      <c r="B288" s="64">
        <f>B286+B287</f>
        <v>0</v>
      </c>
      <c r="C288" s="65">
        <f t="shared" ref="C288" si="43">C286+C287</f>
        <v>0</v>
      </c>
      <c r="D288" s="65">
        <f t="shared" ref="D288" si="44">D286+D287</f>
        <v>0</v>
      </c>
      <c r="E288" s="66">
        <f t="shared" ref="E288" si="45">E286+E287</f>
        <v>0</v>
      </c>
      <c r="F288" s="45">
        <f>F286+F287</f>
        <v>0</v>
      </c>
    </row>
    <row r="289" spans="1:12" ht="20.25" thickTop="1" thickBot="1">
      <c r="A289" s="5" t="str">
        <f>'Название и список группы'!A17</f>
        <v>Селеменчук</v>
      </c>
      <c r="B289" s="18" t="str">
        <f>'Название и список группы'!B17</f>
        <v>Максим Атифович</v>
      </c>
      <c r="C289" s="18"/>
      <c r="D289" s="18"/>
      <c r="E289" s="18"/>
      <c r="F289" s="18"/>
      <c r="G289" s="18"/>
      <c r="H289" s="18"/>
      <c r="I289" s="18"/>
      <c r="J289" s="18"/>
    </row>
    <row r="290" spans="1:12" ht="19.5" thickTop="1" thickBot="1">
      <c r="A290" s="75" t="s">
        <v>95</v>
      </c>
      <c r="B290" s="14">
        <v>0</v>
      </c>
      <c r="C290" s="14">
        <v>1</v>
      </c>
      <c r="D290" s="14">
        <v>2</v>
      </c>
      <c r="E290" s="14">
        <v>3</v>
      </c>
      <c r="F290" s="69"/>
      <c r="G290" s="68"/>
      <c r="H290" s="68"/>
      <c r="I290" s="3"/>
      <c r="J290" s="73" t="s">
        <v>0</v>
      </c>
      <c r="L290" s="4" t="str">
        <f>L$2</f>
        <v>12 серий бросков монеты</v>
      </c>
    </row>
    <row r="291" spans="1:12" ht="20.25" thickTop="1" thickBot="1">
      <c r="A291" s="75" t="s">
        <v>82</v>
      </c>
      <c r="B291" s="90"/>
      <c r="C291" s="91"/>
      <c r="D291" s="91"/>
      <c r="E291" s="92"/>
      <c r="F291" s="69"/>
      <c r="G291" s="69"/>
      <c r="H291" s="70"/>
      <c r="I291" s="6"/>
      <c r="J291" s="74">
        <f>Протоколы!J291</f>
        <v>9.9999999999999995E-7</v>
      </c>
      <c r="L291" s="17" t="str">
        <f>L$3</f>
        <v>Если в первом броске серии</v>
      </c>
    </row>
    <row r="292" spans="1:12" ht="19.5" thickTop="1">
      <c r="A292" s="78" t="s">
        <v>92</v>
      </c>
      <c r="B292" s="82">
        <f>B302*(B290-E300)+E299</f>
        <v>0</v>
      </c>
      <c r="C292" s="21">
        <f>B302*(C290-E300)+E299</f>
        <v>0</v>
      </c>
      <c r="D292" s="21">
        <f>B302*(D290-E300)+E299</f>
        <v>0</v>
      </c>
      <c r="E292" s="83">
        <f>B302*(E290-E300)+E299</f>
        <v>0</v>
      </c>
      <c r="F292" s="77"/>
      <c r="G292" s="77"/>
      <c r="H292" s="70"/>
      <c r="I292" s="6"/>
      <c r="L292" s="17" t="str">
        <f>L$4</f>
        <v>выпал "орел", то начисляется 1 балл и</v>
      </c>
    </row>
    <row r="293" spans="1:12" ht="18.75">
      <c r="A293" s="75" t="s">
        <v>94</v>
      </c>
      <c r="B293" s="84"/>
      <c r="C293" s="76"/>
      <c r="D293" s="54"/>
      <c r="E293" s="93"/>
      <c r="F293" s="77"/>
      <c r="G293" s="77"/>
      <c r="H293" s="70"/>
      <c r="I293" s="6"/>
      <c r="L293" s="17" t="str">
        <f>L$5</f>
        <v xml:space="preserve"> серию завершает второй бросок.</v>
      </c>
    </row>
    <row r="294" spans="1:12" ht="19.5" thickBot="1">
      <c r="A294" s="78" t="s">
        <v>91</v>
      </c>
      <c r="B294" s="86"/>
      <c r="C294" s="87"/>
      <c r="D294" s="88">
        <f>B301*(D290-E299)+E300</f>
        <v>0</v>
      </c>
      <c r="E294" s="89">
        <f>B301*(E290-E299)+E300</f>
        <v>0</v>
      </c>
      <c r="F294" s="77"/>
      <c r="G294" s="77"/>
      <c r="H294" s="70"/>
      <c r="I294" s="7"/>
      <c r="L294" s="17" t="str">
        <f>L$6</f>
        <v xml:space="preserve"> Если на втором броске "орел",</v>
      </c>
    </row>
    <row r="295" spans="1:12" ht="19.5" thickTop="1">
      <c r="A295" s="75"/>
      <c r="B295" s="77"/>
      <c r="C295" s="77"/>
      <c r="D295" s="77"/>
      <c r="E295" s="76"/>
      <c r="F295" s="77"/>
      <c r="G295" s="77"/>
      <c r="H295" s="70"/>
      <c r="I295" s="7"/>
      <c r="L295" s="17" t="str">
        <f>L$7</f>
        <v>добавляют 2 балла, иначе 0.</v>
      </c>
    </row>
    <row r="296" spans="1:12" ht="18.75">
      <c r="A296" s="78"/>
      <c r="B296" s="77"/>
      <c r="C296" s="77"/>
      <c r="D296" s="77"/>
      <c r="E296" s="77"/>
      <c r="F296" s="77"/>
      <c r="G296" s="77"/>
      <c r="H296" s="70"/>
      <c r="I296" s="7"/>
      <c r="L296" s="17" t="str">
        <f>L$8</f>
        <v>Если в первом броске серии</v>
      </c>
    </row>
    <row r="297" spans="1:12" ht="18.75">
      <c r="A297" s="78"/>
      <c r="B297" s="77"/>
      <c r="C297" s="77"/>
      <c r="D297" s="77"/>
      <c r="E297" s="77"/>
      <c r="F297" s="77"/>
      <c r="G297" s="77"/>
      <c r="H297" s="70"/>
      <c r="I297" s="7"/>
      <c r="L297" s="17" t="str">
        <f>L$9</f>
        <v>выпала "решка", то серию завершают</v>
      </c>
    </row>
    <row r="298" spans="1:12" ht="18.75">
      <c r="A298" s="78"/>
      <c r="B298" s="77"/>
      <c r="C298" s="77"/>
      <c r="D298" s="77"/>
      <c r="E298" s="77"/>
      <c r="F298" s="77"/>
      <c r="G298" s="77"/>
      <c r="H298" s="70"/>
      <c r="I298" s="7"/>
      <c r="L298" s="17" t="str">
        <f>L$10</f>
        <v xml:space="preserve"> второй и третий броски.</v>
      </c>
    </row>
    <row r="299" spans="1:12" ht="18.75">
      <c r="A299" s="78" t="s">
        <v>86</v>
      </c>
      <c r="B299" s="94"/>
      <c r="C299" s="77"/>
      <c r="D299" s="78" t="s">
        <v>83</v>
      </c>
      <c r="E299" s="94"/>
      <c r="F299" s="77"/>
      <c r="G299" s="77"/>
      <c r="H299" s="70"/>
      <c r="I299" s="7"/>
      <c r="L299" s="17" t="str">
        <f>L$11</f>
        <v xml:space="preserve"> За каждого "орла" при 2 и 3-м броске</v>
      </c>
    </row>
    <row r="300" spans="1:12" ht="18.75">
      <c r="A300" s="78" t="s">
        <v>85</v>
      </c>
      <c r="B300" s="94"/>
      <c r="C300" s="77"/>
      <c r="D300" s="78" t="s">
        <v>84</v>
      </c>
      <c r="E300" s="94"/>
      <c r="F300" s="77"/>
      <c r="G300" s="77"/>
      <c r="H300" s="70"/>
      <c r="I300" s="7"/>
      <c r="L300" s="17" t="str">
        <f>L$12</f>
        <v>начисляется 1 балл.</v>
      </c>
    </row>
    <row r="301" spans="1:12" ht="18.75">
      <c r="A301" s="78" t="s">
        <v>87</v>
      </c>
      <c r="B301" s="77">
        <f>IF(E301=0,0,B300/E301)</f>
        <v>0</v>
      </c>
      <c r="C301" s="77"/>
      <c r="D301" s="78" t="s">
        <v>88</v>
      </c>
      <c r="E301" s="94"/>
      <c r="F301" s="77"/>
      <c r="G301" s="77"/>
      <c r="H301" s="70"/>
      <c r="I301" s="7"/>
      <c r="L301" s="17" t="str">
        <f>L$13</f>
        <v>X - общее число бросков в серии,</v>
      </c>
    </row>
    <row r="302" spans="1:12" ht="18.75">
      <c r="A302" s="78" t="s">
        <v>90</v>
      </c>
      <c r="B302" s="77">
        <f>IF(E301=0,0,B300/E302)</f>
        <v>0</v>
      </c>
      <c r="C302" s="77"/>
      <c r="D302" s="78" t="s">
        <v>89</v>
      </c>
      <c r="E302" s="94"/>
      <c r="F302" s="77"/>
      <c r="G302" s="77"/>
      <c r="H302" s="70"/>
      <c r="I302" s="7"/>
      <c r="L302" s="17" t="str">
        <f>L$14</f>
        <v>Y - число начисленных баллов.</v>
      </c>
    </row>
    <row r="303" spans="1:12" ht="19.5" thickBot="1">
      <c r="A303" s="67" t="s">
        <v>80</v>
      </c>
      <c r="B303" s="52">
        <v>0</v>
      </c>
      <c r="C303" s="52">
        <v>1</v>
      </c>
      <c r="D303" s="52">
        <v>2</v>
      </c>
      <c r="E303" s="53">
        <v>3</v>
      </c>
      <c r="G303" s="71"/>
      <c r="H303" s="70"/>
      <c r="I303" s="7"/>
      <c r="L303" s="17">
        <f>L$15</f>
        <v>0</v>
      </c>
    </row>
    <row r="304" spans="1:12" ht="20.25" thickTop="1" thickBot="1">
      <c r="A304" s="28">
        <v>2</v>
      </c>
      <c r="B304" s="48">
        <f>IF(Протоколы!F306=0,0,Протоколы!B304/Протоколы!F306)</f>
        <v>0</v>
      </c>
      <c r="C304" s="48">
        <f>IF(Протоколы!F306=0,0,Протоколы!C304/Протоколы!F306)</f>
        <v>0</v>
      </c>
      <c r="D304" s="48">
        <f>IF(Протоколы!F306=0,0,Протоколы!D304/Протоколы!F306)</f>
        <v>0</v>
      </c>
      <c r="E304" s="48">
        <f>IF(Протоколы!F306=0,0,Протоколы!E304/Протоколы!F306)</f>
        <v>0</v>
      </c>
      <c r="F304" s="62">
        <f>SUM(B304:E304)</f>
        <v>0</v>
      </c>
      <c r="G304" s="69"/>
      <c r="H304" s="70"/>
      <c r="I304" s="7"/>
      <c r="L304" s="17">
        <f>L$16</f>
        <v>0</v>
      </c>
    </row>
    <row r="305" spans="1:12" ht="19.5" thickBot="1">
      <c r="A305" s="29">
        <v>3</v>
      </c>
      <c r="B305" s="48">
        <f>IF(Протоколы!F306=0,0,Протоколы!B305/Протоколы!F306)</f>
        <v>0</v>
      </c>
      <c r="C305" s="48">
        <f>IF(Протоколы!F306=0,0,Протоколы!C305/Протоколы!F306)</f>
        <v>0</v>
      </c>
      <c r="D305" s="48">
        <f>IF(Протоколы!F306=0,0,Протоколы!D305/Протоколы!F306)</f>
        <v>0</v>
      </c>
      <c r="E305" s="48">
        <f>IF(Протоколы!F306=0,0,Протоколы!E305/Протоколы!F306)</f>
        <v>0</v>
      </c>
      <c r="F305" s="63">
        <f>SUM(B305:E305)</f>
        <v>0</v>
      </c>
      <c r="G305" s="72"/>
      <c r="H305" s="70"/>
      <c r="I305" s="7"/>
      <c r="L305" s="17">
        <f>L$17</f>
        <v>0</v>
      </c>
    </row>
    <row r="306" spans="1:12" ht="19.5" thickTop="1" thickBot="1">
      <c r="B306" s="64">
        <f>B304+B305</f>
        <v>0</v>
      </c>
      <c r="C306" s="65">
        <f t="shared" ref="C306" si="46">C304+C305</f>
        <v>0</v>
      </c>
      <c r="D306" s="65">
        <f t="shared" ref="D306" si="47">D304+D305</f>
        <v>0</v>
      </c>
      <c r="E306" s="66">
        <f t="shared" ref="E306" si="48">E304+E305</f>
        <v>0</v>
      </c>
      <c r="F306" s="45">
        <f>F304+F305</f>
        <v>0</v>
      </c>
    </row>
    <row r="307" spans="1:12" ht="20.25" thickTop="1" thickBot="1">
      <c r="A307" s="5" t="str">
        <f>'Название и список группы'!A18</f>
        <v>Семашко</v>
      </c>
      <c r="B307" s="18" t="str">
        <f>'Название и список группы'!B18</f>
        <v>Юлия Алексеевна</v>
      </c>
      <c r="C307" s="18"/>
      <c r="D307" s="18"/>
      <c r="E307" s="18"/>
      <c r="F307" s="18"/>
      <c r="G307" s="18"/>
      <c r="H307" s="18"/>
      <c r="I307" s="18"/>
      <c r="J307" s="18"/>
    </row>
    <row r="308" spans="1:12" ht="19.5" thickTop="1" thickBot="1">
      <c r="A308" s="75" t="s">
        <v>95</v>
      </c>
      <c r="B308" s="14">
        <v>0</v>
      </c>
      <c r="C308" s="14">
        <v>1</v>
      </c>
      <c r="D308" s="14">
        <v>2</v>
      </c>
      <c r="E308" s="14">
        <v>3</v>
      </c>
      <c r="F308" s="69"/>
      <c r="G308" s="68"/>
      <c r="H308" s="68"/>
      <c r="I308" s="3"/>
      <c r="J308" s="73" t="s">
        <v>0</v>
      </c>
      <c r="L308" s="4" t="str">
        <f>L$2</f>
        <v>12 серий бросков монеты</v>
      </c>
    </row>
    <row r="309" spans="1:12" ht="20.25" thickTop="1" thickBot="1">
      <c r="A309" s="75" t="s">
        <v>82</v>
      </c>
      <c r="B309" s="90"/>
      <c r="C309" s="91"/>
      <c r="D309" s="91"/>
      <c r="E309" s="92"/>
      <c r="F309" s="69"/>
      <c r="G309" s="69"/>
      <c r="H309" s="70"/>
      <c r="I309" s="6"/>
      <c r="J309" s="74">
        <f>Протоколы!J309</f>
        <v>9.9999999999999995E-7</v>
      </c>
      <c r="L309" s="17" t="str">
        <f>L$3</f>
        <v>Если в первом броске серии</v>
      </c>
    </row>
    <row r="310" spans="1:12" ht="19.5" thickTop="1">
      <c r="A310" s="78" t="s">
        <v>92</v>
      </c>
      <c r="B310" s="82">
        <f>B320*(B308-E318)+E317</f>
        <v>0</v>
      </c>
      <c r="C310" s="21">
        <f>B320*(C308-E318)+E317</f>
        <v>0</v>
      </c>
      <c r="D310" s="21">
        <f>B320*(D308-E318)+E317</f>
        <v>0</v>
      </c>
      <c r="E310" s="83">
        <f>B320*(E308-E318)+E317</f>
        <v>0</v>
      </c>
      <c r="F310" s="77"/>
      <c r="G310" s="77"/>
      <c r="H310" s="70"/>
      <c r="I310" s="6"/>
      <c r="L310" s="17" t="str">
        <f>L$4</f>
        <v>выпал "орел", то начисляется 1 балл и</v>
      </c>
    </row>
    <row r="311" spans="1:12" ht="18.75">
      <c r="A311" s="75" t="s">
        <v>94</v>
      </c>
      <c r="B311" s="84"/>
      <c r="C311" s="76"/>
      <c r="D311" s="54"/>
      <c r="E311" s="93"/>
      <c r="F311" s="77"/>
      <c r="G311" s="77"/>
      <c r="H311" s="70"/>
      <c r="I311" s="6"/>
      <c r="L311" s="17" t="str">
        <f>L$5</f>
        <v xml:space="preserve"> серию завершает второй бросок.</v>
      </c>
    </row>
    <row r="312" spans="1:12" ht="19.5" thickBot="1">
      <c r="A312" s="78" t="s">
        <v>91</v>
      </c>
      <c r="B312" s="86"/>
      <c r="C312" s="87"/>
      <c r="D312" s="88">
        <f>B319*(D308-E317)+E318</f>
        <v>0</v>
      </c>
      <c r="E312" s="89">
        <f>B319*(E308-E317)+E318</f>
        <v>0</v>
      </c>
      <c r="F312" s="77"/>
      <c r="G312" s="77"/>
      <c r="H312" s="70"/>
      <c r="I312" s="7"/>
      <c r="L312" s="17" t="str">
        <f>L$6</f>
        <v xml:space="preserve"> Если на втором броске "орел",</v>
      </c>
    </row>
    <row r="313" spans="1:12" ht="19.5" thickTop="1">
      <c r="A313" s="75"/>
      <c r="B313" s="77"/>
      <c r="C313" s="77"/>
      <c r="D313" s="77"/>
      <c r="E313" s="76"/>
      <c r="F313" s="77"/>
      <c r="G313" s="77"/>
      <c r="H313" s="70"/>
      <c r="I313" s="7"/>
      <c r="L313" s="17" t="str">
        <f>L$7</f>
        <v>добавляют 2 балла, иначе 0.</v>
      </c>
    </row>
    <row r="314" spans="1:12" ht="18.75">
      <c r="A314" s="78"/>
      <c r="B314" s="77"/>
      <c r="C314" s="77"/>
      <c r="D314" s="77"/>
      <c r="E314" s="77"/>
      <c r="F314" s="77"/>
      <c r="G314" s="77"/>
      <c r="H314" s="70"/>
      <c r="I314" s="7"/>
      <c r="L314" s="17" t="str">
        <f>L$8</f>
        <v>Если в первом броске серии</v>
      </c>
    </row>
    <row r="315" spans="1:12" ht="18.75">
      <c r="A315" s="78"/>
      <c r="B315" s="77"/>
      <c r="C315" s="77"/>
      <c r="D315" s="77"/>
      <c r="E315" s="77"/>
      <c r="F315" s="77"/>
      <c r="G315" s="77"/>
      <c r="H315" s="70"/>
      <c r="I315" s="7"/>
      <c r="L315" s="17" t="str">
        <f>L$9</f>
        <v>выпала "решка", то серию завершают</v>
      </c>
    </row>
    <row r="316" spans="1:12" ht="18.75">
      <c r="A316" s="78"/>
      <c r="B316" s="77"/>
      <c r="C316" s="77"/>
      <c r="D316" s="77"/>
      <c r="E316" s="77"/>
      <c r="F316" s="77"/>
      <c r="G316" s="77"/>
      <c r="H316" s="70"/>
      <c r="I316" s="7"/>
      <c r="L316" s="17" t="str">
        <f>L$10</f>
        <v xml:space="preserve"> второй и третий броски.</v>
      </c>
    </row>
    <row r="317" spans="1:12" ht="18.75">
      <c r="A317" s="78" t="s">
        <v>86</v>
      </c>
      <c r="B317" s="94"/>
      <c r="C317" s="77"/>
      <c r="D317" s="78" t="s">
        <v>83</v>
      </c>
      <c r="E317" s="94"/>
      <c r="F317" s="77"/>
      <c r="G317" s="77"/>
      <c r="H317" s="70"/>
      <c r="I317" s="7"/>
      <c r="L317" s="17" t="str">
        <f>L$11</f>
        <v xml:space="preserve"> За каждого "орла" при 2 и 3-м броске</v>
      </c>
    </row>
    <row r="318" spans="1:12" ht="18.75">
      <c r="A318" s="78" t="s">
        <v>85</v>
      </c>
      <c r="B318" s="94"/>
      <c r="C318" s="77"/>
      <c r="D318" s="78" t="s">
        <v>84</v>
      </c>
      <c r="E318" s="94"/>
      <c r="F318" s="77"/>
      <c r="G318" s="77"/>
      <c r="H318" s="70"/>
      <c r="I318" s="7"/>
      <c r="L318" s="17" t="str">
        <f>L$12</f>
        <v>начисляется 1 балл.</v>
      </c>
    </row>
    <row r="319" spans="1:12" ht="18.75">
      <c r="A319" s="78" t="s">
        <v>87</v>
      </c>
      <c r="B319" s="77">
        <f>IF(E319=0,0,B318/E319)</f>
        <v>0</v>
      </c>
      <c r="C319" s="77"/>
      <c r="D319" s="78" t="s">
        <v>88</v>
      </c>
      <c r="E319" s="94"/>
      <c r="F319" s="77"/>
      <c r="G319" s="77"/>
      <c r="H319" s="70"/>
      <c r="I319" s="7"/>
      <c r="L319" s="17" t="str">
        <f>L$13</f>
        <v>X - общее число бросков в серии,</v>
      </c>
    </row>
    <row r="320" spans="1:12" ht="18.75">
      <c r="A320" s="78" t="s">
        <v>90</v>
      </c>
      <c r="B320" s="77">
        <f>IF(E319=0,0,B318/E320)</f>
        <v>0</v>
      </c>
      <c r="C320" s="77"/>
      <c r="D320" s="78" t="s">
        <v>89</v>
      </c>
      <c r="E320" s="94"/>
      <c r="F320" s="77"/>
      <c r="G320" s="77"/>
      <c r="H320" s="70"/>
      <c r="I320" s="7"/>
      <c r="L320" s="17" t="str">
        <f>L$14</f>
        <v>Y - число начисленных баллов.</v>
      </c>
    </row>
    <row r="321" spans="1:12" ht="19.5" thickBot="1">
      <c r="A321" s="67" t="s">
        <v>80</v>
      </c>
      <c r="B321" s="52">
        <v>0</v>
      </c>
      <c r="C321" s="52">
        <v>1</v>
      </c>
      <c r="D321" s="52">
        <v>2</v>
      </c>
      <c r="E321" s="53">
        <v>3</v>
      </c>
      <c r="G321" s="71"/>
      <c r="H321" s="70"/>
      <c r="I321" s="7"/>
      <c r="L321" s="17">
        <f>L$15</f>
        <v>0</v>
      </c>
    </row>
    <row r="322" spans="1:12" ht="20.25" thickTop="1" thickBot="1">
      <c r="A322" s="28">
        <v>2</v>
      </c>
      <c r="B322" s="48">
        <f>IF(Протоколы!F324=0,0,Протоколы!B322/Протоколы!F324)</f>
        <v>0</v>
      </c>
      <c r="C322" s="48">
        <f>IF(Протоколы!F324=0,0,Протоколы!C322/Протоколы!F324)</f>
        <v>0</v>
      </c>
      <c r="D322" s="48">
        <f>IF(Протоколы!F324=0,0,Протоколы!D322/Протоколы!F324)</f>
        <v>0</v>
      </c>
      <c r="E322" s="48">
        <f>IF(Протоколы!F324=0,0,Протоколы!E322/Протоколы!F324)</f>
        <v>0</v>
      </c>
      <c r="F322" s="62">
        <f>SUM(B322:E322)</f>
        <v>0</v>
      </c>
      <c r="G322" s="69"/>
      <c r="H322" s="70"/>
      <c r="I322" s="7"/>
      <c r="L322" s="17">
        <f>L$16</f>
        <v>0</v>
      </c>
    </row>
    <row r="323" spans="1:12" ht="19.5" thickBot="1">
      <c r="A323" s="29">
        <v>3</v>
      </c>
      <c r="B323" s="48">
        <f>IF(Протоколы!F324=0,0,Протоколы!B323/Протоколы!F324)</f>
        <v>0</v>
      </c>
      <c r="C323" s="48">
        <f>IF(Протоколы!F324=0,0,Протоколы!C323/Протоколы!F324)</f>
        <v>0</v>
      </c>
      <c r="D323" s="48">
        <f>IF(Протоколы!F324=0,0,Протоколы!D323/Протоколы!F324)</f>
        <v>0</v>
      </c>
      <c r="E323" s="48">
        <f>IF(Протоколы!F324=0,0,Протоколы!E323/Протоколы!F324)</f>
        <v>0</v>
      </c>
      <c r="F323" s="63">
        <f>SUM(B323:E323)</f>
        <v>0</v>
      </c>
      <c r="G323" s="72"/>
      <c r="H323" s="70"/>
      <c r="I323" s="7"/>
      <c r="L323" s="17">
        <f>L$17</f>
        <v>0</v>
      </c>
    </row>
    <row r="324" spans="1:12" ht="19.5" thickTop="1" thickBot="1">
      <c r="B324" s="64">
        <f>B322+B323</f>
        <v>0</v>
      </c>
      <c r="C324" s="65">
        <f t="shared" ref="C324" si="49">C322+C323</f>
        <v>0</v>
      </c>
      <c r="D324" s="65">
        <f t="shared" ref="D324" si="50">D322+D323</f>
        <v>0</v>
      </c>
      <c r="E324" s="66">
        <f t="shared" ref="E324" si="51">E322+E323</f>
        <v>0</v>
      </c>
      <c r="F324" s="45">
        <f>F322+F323</f>
        <v>0</v>
      </c>
    </row>
    <row r="325" spans="1:12" ht="20.25" thickTop="1" thickBot="1">
      <c r="A325" s="5" t="str">
        <f>'Название и список группы'!A19</f>
        <v>Соколов</v>
      </c>
      <c r="B325" s="18" t="str">
        <f>'Название и список группы'!B19</f>
        <v>Павел Дмитриевич</v>
      </c>
      <c r="C325" s="18"/>
      <c r="D325" s="18"/>
      <c r="E325" s="18"/>
      <c r="F325" s="18"/>
      <c r="G325" s="18"/>
      <c r="H325" s="18"/>
      <c r="I325" s="18"/>
      <c r="J325" s="18"/>
    </row>
    <row r="326" spans="1:12" ht="19.5" thickTop="1" thickBot="1">
      <c r="A326" s="75" t="s">
        <v>95</v>
      </c>
      <c r="B326" s="14">
        <v>0</v>
      </c>
      <c r="C326" s="14">
        <v>1</v>
      </c>
      <c r="D326" s="14">
        <v>2</v>
      </c>
      <c r="E326" s="14">
        <v>3</v>
      </c>
      <c r="F326" s="69"/>
      <c r="G326" s="68"/>
      <c r="H326" s="68"/>
      <c r="I326" s="3"/>
      <c r="J326" s="73" t="s">
        <v>0</v>
      </c>
      <c r="L326" s="4" t="str">
        <f>L$2</f>
        <v>12 серий бросков монеты</v>
      </c>
    </row>
    <row r="327" spans="1:12" ht="20.25" thickTop="1" thickBot="1">
      <c r="A327" s="75" t="s">
        <v>82</v>
      </c>
      <c r="B327" s="90"/>
      <c r="C327" s="91"/>
      <c r="D327" s="91"/>
      <c r="E327" s="92"/>
      <c r="F327" s="69"/>
      <c r="G327" s="69"/>
      <c r="H327" s="70"/>
      <c r="I327" s="6"/>
      <c r="J327" s="74">
        <f>Протоколы!J327</f>
        <v>9.9999999999999995E-7</v>
      </c>
      <c r="L327" s="17" t="str">
        <f>L$3</f>
        <v>Если в первом броске серии</v>
      </c>
    </row>
    <row r="328" spans="1:12" ht="19.5" thickTop="1">
      <c r="A328" s="78" t="s">
        <v>92</v>
      </c>
      <c r="B328" s="82">
        <f>B338*(B326-E336)+E335</f>
        <v>0</v>
      </c>
      <c r="C328" s="21">
        <f>B338*(C326-E336)+E335</f>
        <v>0</v>
      </c>
      <c r="D328" s="21">
        <f>B338*(D326-E336)+E335</f>
        <v>0</v>
      </c>
      <c r="E328" s="83">
        <f>B338*(E326-E336)+E335</f>
        <v>0</v>
      </c>
      <c r="F328" s="77"/>
      <c r="G328" s="77"/>
      <c r="H328" s="70"/>
      <c r="I328" s="6"/>
      <c r="L328" s="17" t="str">
        <f>L$4</f>
        <v>выпал "орел", то начисляется 1 балл и</v>
      </c>
    </row>
    <row r="329" spans="1:12" ht="18.75">
      <c r="A329" s="75" t="s">
        <v>94</v>
      </c>
      <c r="B329" s="84"/>
      <c r="C329" s="76"/>
      <c r="D329" s="54"/>
      <c r="E329" s="93"/>
      <c r="F329" s="77"/>
      <c r="G329" s="77"/>
      <c r="H329" s="70"/>
      <c r="I329" s="6"/>
      <c r="L329" s="17" t="str">
        <f>L$5</f>
        <v xml:space="preserve"> серию завершает второй бросок.</v>
      </c>
    </row>
    <row r="330" spans="1:12" ht="19.5" thickBot="1">
      <c r="A330" s="78" t="s">
        <v>91</v>
      </c>
      <c r="B330" s="86"/>
      <c r="C330" s="87"/>
      <c r="D330" s="88">
        <f>B337*(D326-E335)+E336</f>
        <v>0</v>
      </c>
      <c r="E330" s="89">
        <f>B337*(E326-E335)+E336</f>
        <v>0</v>
      </c>
      <c r="F330" s="77"/>
      <c r="G330" s="77"/>
      <c r="H330" s="70"/>
      <c r="I330" s="7"/>
      <c r="L330" s="17" t="str">
        <f>L$6</f>
        <v xml:space="preserve"> Если на втором броске "орел",</v>
      </c>
    </row>
    <row r="331" spans="1:12" ht="19.5" thickTop="1">
      <c r="A331" s="75"/>
      <c r="B331" s="77"/>
      <c r="C331" s="77"/>
      <c r="D331" s="77"/>
      <c r="E331" s="76"/>
      <c r="F331" s="77"/>
      <c r="G331" s="77"/>
      <c r="H331" s="70"/>
      <c r="I331" s="7"/>
      <c r="L331" s="17" t="str">
        <f>L$7</f>
        <v>добавляют 2 балла, иначе 0.</v>
      </c>
    </row>
    <row r="332" spans="1:12" ht="18.75">
      <c r="A332" s="78"/>
      <c r="B332" s="77"/>
      <c r="C332" s="77"/>
      <c r="D332" s="77"/>
      <c r="E332" s="77"/>
      <c r="F332" s="77"/>
      <c r="G332" s="77"/>
      <c r="H332" s="70"/>
      <c r="I332" s="7"/>
      <c r="L332" s="17" t="str">
        <f>L$8</f>
        <v>Если в первом броске серии</v>
      </c>
    </row>
    <row r="333" spans="1:12" ht="18.75">
      <c r="A333" s="78"/>
      <c r="B333" s="77"/>
      <c r="C333" s="77"/>
      <c r="D333" s="77"/>
      <c r="E333" s="77"/>
      <c r="F333" s="77"/>
      <c r="G333" s="77"/>
      <c r="H333" s="70"/>
      <c r="I333" s="7"/>
      <c r="L333" s="17" t="str">
        <f>L$9</f>
        <v>выпала "решка", то серию завершают</v>
      </c>
    </row>
    <row r="334" spans="1:12" ht="18.75">
      <c r="A334" s="78"/>
      <c r="B334" s="77"/>
      <c r="C334" s="77"/>
      <c r="D334" s="77"/>
      <c r="E334" s="77"/>
      <c r="F334" s="77"/>
      <c r="G334" s="77"/>
      <c r="H334" s="70"/>
      <c r="I334" s="7"/>
      <c r="L334" s="17" t="str">
        <f>L$10</f>
        <v xml:space="preserve"> второй и третий броски.</v>
      </c>
    </row>
    <row r="335" spans="1:12" ht="18.75">
      <c r="A335" s="78" t="s">
        <v>86</v>
      </c>
      <c r="B335" s="94"/>
      <c r="C335" s="77"/>
      <c r="D335" s="78" t="s">
        <v>83</v>
      </c>
      <c r="E335" s="94"/>
      <c r="F335" s="77"/>
      <c r="G335" s="77"/>
      <c r="H335" s="70"/>
      <c r="I335" s="7"/>
      <c r="L335" s="17" t="str">
        <f>L$11</f>
        <v xml:space="preserve"> За каждого "орла" при 2 и 3-м броске</v>
      </c>
    </row>
    <row r="336" spans="1:12" ht="18.75">
      <c r="A336" s="78" t="s">
        <v>85</v>
      </c>
      <c r="B336" s="94"/>
      <c r="C336" s="77"/>
      <c r="D336" s="78" t="s">
        <v>84</v>
      </c>
      <c r="E336" s="94"/>
      <c r="F336" s="77"/>
      <c r="G336" s="77"/>
      <c r="H336" s="70"/>
      <c r="I336" s="7"/>
      <c r="L336" s="17" t="str">
        <f>L$12</f>
        <v>начисляется 1 балл.</v>
      </c>
    </row>
    <row r="337" spans="1:12" ht="18.75">
      <c r="A337" s="78" t="s">
        <v>87</v>
      </c>
      <c r="B337" s="77">
        <f>IF(E337=0,0,B336/E337)</f>
        <v>0</v>
      </c>
      <c r="C337" s="77"/>
      <c r="D337" s="78" t="s">
        <v>88</v>
      </c>
      <c r="E337" s="94"/>
      <c r="F337" s="77"/>
      <c r="G337" s="77"/>
      <c r="H337" s="70"/>
      <c r="I337" s="7"/>
      <c r="L337" s="17" t="str">
        <f>L$13</f>
        <v>X - общее число бросков в серии,</v>
      </c>
    </row>
    <row r="338" spans="1:12" ht="18.75">
      <c r="A338" s="78" t="s">
        <v>90</v>
      </c>
      <c r="B338" s="77">
        <f>IF(E337=0,0,B336/E338)</f>
        <v>0</v>
      </c>
      <c r="C338" s="77"/>
      <c r="D338" s="78" t="s">
        <v>89</v>
      </c>
      <c r="E338" s="94"/>
      <c r="F338" s="77"/>
      <c r="G338" s="77"/>
      <c r="H338" s="70"/>
      <c r="I338" s="7"/>
      <c r="L338" s="17" t="str">
        <f>L$14</f>
        <v>Y - число начисленных баллов.</v>
      </c>
    </row>
    <row r="339" spans="1:12" ht="19.5" thickBot="1">
      <c r="A339" s="67" t="s">
        <v>80</v>
      </c>
      <c r="B339" s="52">
        <v>0</v>
      </c>
      <c r="C339" s="52">
        <v>1</v>
      </c>
      <c r="D339" s="52">
        <v>2</v>
      </c>
      <c r="E339" s="53">
        <v>3</v>
      </c>
      <c r="G339" s="71"/>
      <c r="H339" s="70"/>
      <c r="I339" s="7"/>
      <c r="L339" s="17">
        <f>L$15</f>
        <v>0</v>
      </c>
    </row>
    <row r="340" spans="1:12" ht="20.25" thickTop="1" thickBot="1">
      <c r="A340" s="28">
        <v>2</v>
      </c>
      <c r="B340" s="48">
        <f>IF(Протоколы!F342=0,0,Протоколы!B340/Протоколы!F342)</f>
        <v>0</v>
      </c>
      <c r="C340" s="48">
        <f>IF(Протоколы!F342=0,0,Протоколы!C340/Протоколы!F342)</f>
        <v>0</v>
      </c>
      <c r="D340" s="48">
        <f>IF(Протоколы!F342=0,0,Протоколы!D340/Протоколы!F342)</f>
        <v>0</v>
      </c>
      <c r="E340" s="48">
        <f>IF(Протоколы!F342=0,0,Протоколы!E340/Протоколы!F342)</f>
        <v>0</v>
      </c>
      <c r="F340" s="62">
        <f>SUM(B340:E340)</f>
        <v>0</v>
      </c>
      <c r="G340" s="69"/>
      <c r="H340" s="70"/>
      <c r="I340" s="7"/>
      <c r="L340" s="17">
        <f>L$16</f>
        <v>0</v>
      </c>
    </row>
    <row r="341" spans="1:12" ht="19.5" thickBot="1">
      <c r="A341" s="29">
        <v>3</v>
      </c>
      <c r="B341" s="48">
        <f>IF(Протоколы!F342=0,0,Протоколы!B341/Протоколы!F342)</f>
        <v>0</v>
      </c>
      <c r="C341" s="48">
        <f>IF(Протоколы!F342=0,0,Протоколы!C341/Протоколы!F342)</f>
        <v>0</v>
      </c>
      <c r="D341" s="48">
        <f>IF(Протоколы!F342=0,0,Протоколы!D341/Протоколы!F342)</f>
        <v>0</v>
      </c>
      <c r="E341" s="48">
        <f>IF(Протоколы!F342=0,0,Протоколы!E341/Протоколы!F342)</f>
        <v>0</v>
      </c>
      <c r="F341" s="63">
        <f>SUM(B341:E341)</f>
        <v>0</v>
      </c>
      <c r="G341" s="72"/>
      <c r="H341" s="70"/>
      <c r="I341" s="7"/>
      <c r="L341" s="17">
        <f>L$17</f>
        <v>0</v>
      </c>
    </row>
    <row r="342" spans="1:12" ht="19.5" thickTop="1" thickBot="1">
      <c r="B342" s="64">
        <f>B340+B341</f>
        <v>0</v>
      </c>
      <c r="C342" s="65">
        <f t="shared" ref="C342" si="52">C340+C341</f>
        <v>0</v>
      </c>
      <c r="D342" s="65">
        <f t="shared" ref="D342" si="53">D340+D341</f>
        <v>0</v>
      </c>
      <c r="E342" s="66">
        <f t="shared" ref="E342" si="54">E340+E341</f>
        <v>0</v>
      </c>
      <c r="F342" s="45">
        <f>F340+F341</f>
        <v>0</v>
      </c>
    </row>
    <row r="343" spans="1:12" ht="20.25" thickTop="1" thickBot="1">
      <c r="A343" s="5" t="str">
        <f>'Название и список группы'!A20</f>
        <v>Титов</v>
      </c>
      <c r="B343" s="18" t="str">
        <f>'Название и список группы'!B20</f>
        <v>Дмитрий Михайлович</v>
      </c>
      <c r="C343" s="18"/>
      <c r="D343" s="18"/>
      <c r="E343" s="18"/>
      <c r="F343" s="18"/>
      <c r="G343" s="18"/>
      <c r="H343" s="18"/>
      <c r="I343" s="18"/>
      <c r="J343" s="18"/>
    </row>
    <row r="344" spans="1:12" ht="19.5" thickTop="1" thickBot="1">
      <c r="A344" s="75" t="s">
        <v>95</v>
      </c>
      <c r="B344" s="14">
        <v>0</v>
      </c>
      <c r="C344" s="14">
        <v>1</v>
      </c>
      <c r="D344" s="14">
        <v>2</v>
      </c>
      <c r="E344" s="14">
        <v>3</v>
      </c>
      <c r="F344" s="69"/>
      <c r="G344" s="68"/>
      <c r="H344" s="68"/>
      <c r="I344" s="3"/>
      <c r="J344" s="73" t="s">
        <v>0</v>
      </c>
      <c r="L344" s="4" t="str">
        <f>L$2</f>
        <v>12 серий бросков монеты</v>
      </c>
    </row>
    <row r="345" spans="1:12" ht="20.25" thickTop="1" thickBot="1">
      <c r="A345" s="75" t="s">
        <v>82</v>
      </c>
      <c r="B345" s="90"/>
      <c r="C345" s="91"/>
      <c r="D345" s="91"/>
      <c r="E345" s="92"/>
      <c r="F345" s="69"/>
      <c r="G345" s="69"/>
      <c r="H345" s="70"/>
      <c r="I345" s="6"/>
      <c r="J345" s="74">
        <f>Протоколы!J345</f>
        <v>9.9999999999999995E-7</v>
      </c>
      <c r="L345" s="17" t="str">
        <f>L$3</f>
        <v>Если в первом броске серии</v>
      </c>
    </row>
    <row r="346" spans="1:12" ht="19.5" thickTop="1">
      <c r="A346" s="78" t="s">
        <v>92</v>
      </c>
      <c r="B346" s="82">
        <f>B356*(B344-E354)+E353</f>
        <v>0</v>
      </c>
      <c r="C346" s="21">
        <f>B356*(C344-E354)+E353</f>
        <v>0</v>
      </c>
      <c r="D346" s="21">
        <f>B356*(D344-E354)+E353</f>
        <v>0</v>
      </c>
      <c r="E346" s="83">
        <f>B356*(E344-E354)+E353</f>
        <v>0</v>
      </c>
      <c r="F346" s="77"/>
      <c r="G346" s="77"/>
      <c r="H346" s="70"/>
      <c r="I346" s="6"/>
      <c r="L346" s="17" t="str">
        <f>L$4</f>
        <v>выпал "орел", то начисляется 1 балл и</v>
      </c>
    </row>
    <row r="347" spans="1:12" ht="18.75">
      <c r="A347" s="75" t="s">
        <v>94</v>
      </c>
      <c r="B347" s="84"/>
      <c r="C347" s="76"/>
      <c r="D347" s="54"/>
      <c r="E347" s="93"/>
      <c r="F347" s="77"/>
      <c r="G347" s="77"/>
      <c r="H347" s="70"/>
      <c r="I347" s="6"/>
      <c r="L347" s="17" t="str">
        <f>L$5</f>
        <v xml:space="preserve"> серию завершает второй бросок.</v>
      </c>
    </row>
    <row r="348" spans="1:12" ht="19.5" thickBot="1">
      <c r="A348" s="78" t="s">
        <v>91</v>
      </c>
      <c r="B348" s="86"/>
      <c r="C348" s="87"/>
      <c r="D348" s="88">
        <f>B355*(D344-E353)+E354</f>
        <v>0</v>
      </c>
      <c r="E348" s="89">
        <f>B355*(E344-E353)+E354</f>
        <v>0</v>
      </c>
      <c r="F348" s="77"/>
      <c r="G348" s="77"/>
      <c r="H348" s="70"/>
      <c r="I348" s="7"/>
      <c r="L348" s="17" t="str">
        <f>L$6</f>
        <v xml:space="preserve"> Если на втором броске "орел",</v>
      </c>
    </row>
    <row r="349" spans="1:12" ht="19.5" thickTop="1">
      <c r="A349" s="75"/>
      <c r="B349" s="77"/>
      <c r="C349" s="77"/>
      <c r="D349" s="77"/>
      <c r="E349" s="76"/>
      <c r="F349" s="77"/>
      <c r="G349" s="77"/>
      <c r="H349" s="70"/>
      <c r="I349" s="7"/>
      <c r="L349" s="17" t="str">
        <f>L$7</f>
        <v>добавляют 2 балла, иначе 0.</v>
      </c>
    </row>
    <row r="350" spans="1:12" ht="18.75">
      <c r="A350" s="78"/>
      <c r="B350" s="77"/>
      <c r="C350" s="77"/>
      <c r="D350" s="77"/>
      <c r="E350" s="77"/>
      <c r="F350" s="77"/>
      <c r="G350" s="77"/>
      <c r="H350" s="70"/>
      <c r="I350" s="7"/>
      <c r="L350" s="17" t="str">
        <f>L$8</f>
        <v>Если в первом броске серии</v>
      </c>
    </row>
    <row r="351" spans="1:12" ht="18.75">
      <c r="A351" s="78"/>
      <c r="B351" s="77"/>
      <c r="C351" s="77"/>
      <c r="D351" s="77"/>
      <c r="E351" s="77"/>
      <c r="F351" s="77"/>
      <c r="G351" s="77"/>
      <c r="H351" s="70"/>
      <c r="I351" s="7"/>
      <c r="L351" s="17" t="str">
        <f>L$9</f>
        <v>выпала "решка", то серию завершают</v>
      </c>
    </row>
    <row r="352" spans="1:12" ht="18.75">
      <c r="A352" s="78"/>
      <c r="B352" s="77"/>
      <c r="C352" s="77"/>
      <c r="D352" s="77"/>
      <c r="E352" s="77"/>
      <c r="F352" s="77"/>
      <c r="G352" s="77"/>
      <c r="H352" s="70"/>
      <c r="I352" s="7"/>
      <c r="L352" s="17" t="str">
        <f>L$10</f>
        <v xml:space="preserve"> второй и третий броски.</v>
      </c>
    </row>
    <row r="353" spans="1:12" ht="18.75">
      <c r="A353" s="78" t="s">
        <v>86</v>
      </c>
      <c r="B353" s="94"/>
      <c r="C353" s="77"/>
      <c r="D353" s="78" t="s">
        <v>83</v>
      </c>
      <c r="E353" s="94"/>
      <c r="F353" s="77"/>
      <c r="G353" s="77"/>
      <c r="H353" s="70"/>
      <c r="I353" s="7"/>
      <c r="L353" s="17" t="str">
        <f>L$11</f>
        <v xml:space="preserve"> За каждого "орла" при 2 и 3-м броске</v>
      </c>
    </row>
    <row r="354" spans="1:12" ht="18.75">
      <c r="A354" s="78" t="s">
        <v>85</v>
      </c>
      <c r="B354" s="94"/>
      <c r="C354" s="77"/>
      <c r="D354" s="78" t="s">
        <v>84</v>
      </c>
      <c r="E354" s="94"/>
      <c r="F354" s="77"/>
      <c r="G354" s="77"/>
      <c r="H354" s="70"/>
      <c r="I354" s="7"/>
      <c r="L354" s="17" t="str">
        <f>L$12</f>
        <v>начисляется 1 балл.</v>
      </c>
    </row>
    <row r="355" spans="1:12" ht="18.75">
      <c r="A355" s="78" t="s">
        <v>87</v>
      </c>
      <c r="B355" s="77">
        <f>IF(E355=0,0,B354/E355)</f>
        <v>0</v>
      </c>
      <c r="C355" s="77"/>
      <c r="D355" s="78" t="s">
        <v>88</v>
      </c>
      <c r="E355" s="94"/>
      <c r="F355" s="77"/>
      <c r="G355" s="77"/>
      <c r="H355" s="70"/>
      <c r="I355" s="7"/>
      <c r="L355" s="17" t="str">
        <f>L$13</f>
        <v>X - общее число бросков в серии,</v>
      </c>
    </row>
    <row r="356" spans="1:12" ht="18.75">
      <c r="A356" s="78" t="s">
        <v>90</v>
      </c>
      <c r="B356" s="77">
        <f>IF(E355=0,0,B354/E356)</f>
        <v>0</v>
      </c>
      <c r="C356" s="77"/>
      <c r="D356" s="78" t="s">
        <v>89</v>
      </c>
      <c r="E356" s="94"/>
      <c r="F356" s="77"/>
      <c r="G356" s="77"/>
      <c r="H356" s="70"/>
      <c r="I356" s="7"/>
      <c r="L356" s="17" t="str">
        <f>L$14</f>
        <v>Y - число начисленных баллов.</v>
      </c>
    </row>
    <row r="357" spans="1:12" ht="19.5" thickBot="1">
      <c r="A357" s="67" t="s">
        <v>80</v>
      </c>
      <c r="B357" s="52">
        <v>0</v>
      </c>
      <c r="C357" s="52">
        <v>1</v>
      </c>
      <c r="D357" s="52">
        <v>2</v>
      </c>
      <c r="E357" s="53">
        <v>3</v>
      </c>
      <c r="G357" s="71"/>
      <c r="H357" s="70"/>
      <c r="I357" s="7"/>
      <c r="L357" s="17">
        <f>L$15</f>
        <v>0</v>
      </c>
    </row>
    <row r="358" spans="1:12" ht="20.25" thickTop="1" thickBot="1">
      <c r="A358" s="28">
        <v>2</v>
      </c>
      <c r="B358" s="48">
        <f>IF(Протоколы!F360=0,0,Протоколы!B358/Протоколы!F360)</f>
        <v>0</v>
      </c>
      <c r="C358" s="48">
        <f>IF(Протоколы!F360=0,0,Протоколы!C358/Протоколы!F360)</f>
        <v>0</v>
      </c>
      <c r="D358" s="48">
        <f>IF(Протоколы!F360=0,0,Протоколы!D358/Протоколы!F360)</f>
        <v>0</v>
      </c>
      <c r="E358" s="48">
        <f>IF(Протоколы!F360=0,0,Протоколы!E358/Протоколы!F360)</f>
        <v>0</v>
      </c>
      <c r="F358" s="62">
        <f>SUM(B358:E358)</f>
        <v>0</v>
      </c>
      <c r="G358" s="69"/>
      <c r="H358" s="70"/>
      <c r="I358" s="7"/>
      <c r="L358" s="17">
        <f>L$16</f>
        <v>0</v>
      </c>
    </row>
    <row r="359" spans="1:12" ht="19.5" thickBot="1">
      <c r="A359" s="29">
        <v>3</v>
      </c>
      <c r="B359" s="48">
        <f>IF(Протоколы!F360=0,0,Протоколы!B359/Протоколы!F360)</f>
        <v>0</v>
      </c>
      <c r="C359" s="48">
        <f>IF(Протоколы!F360=0,0,Протоколы!C359/Протоколы!F360)</f>
        <v>0</v>
      </c>
      <c r="D359" s="48">
        <f>IF(Протоколы!F360=0,0,Протоколы!D359/Протоколы!F360)</f>
        <v>0</v>
      </c>
      <c r="E359" s="48">
        <f>IF(Протоколы!F360=0,0,Протоколы!E359/Протоколы!F360)</f>
        <v>0</v>
      </c>
      <c r="F359" s="63">
        <f>SUM(B359:E359)</f>
        <v>0</v>
      </c>
      <c r="G359" s="72"/>
      <c r="H359" s="70"/>
      <c r="I359" s="7"/>
      <c r="L359" s="17">
        <f>L$17</f>
        <v>0</v>
      </c>
    </row>
    <row r="360" spans="1:12" ht="19.5" thickTop="1" thickBot="1">
      <c r="B360" s="64">
        <f>B358+B359</f>
        <v>0</v>
      </c>
      <c r="C360" s="65">
        <f t="shared" ref="C360" si="55">C358+C359</f>
        <v>0</v>
      </c>
      <c r="D360" s="65">
        <f t="shared" ref="D360" si="56">D358+D359</f>
        <v>0</v>
      </c>
      <c r="E360" s="66">
        <f t="shared" ref="E360" si="57">E358+E359</f>
        <v>0</v>
      </c>
      <c r="F360" s="45">
        <f>F358+F359</f>
        <v>0</v>
      </c>
    </row>
    <row r="361" spans="1:12" ht="20.25" thickTop="1" thickBot="1">
      <c r="A361" s="5" t="str">
        <f>'Название и список группы'!A21</f>
        <v>Тиханов</v>
      </c>
      <c r="B361" s="18" t="str">
        <f>'Название и список группы'!B21</f>
        <v>Владислав Михайлович</v>
      </c>
      <c r="C361" s="18"/>
      <c r="D361" s="18"/>
      <c r="E361" s="18"/>
      <c r="F361" s="18"/>
      <c r="G361" s="18"/>
      <c r="H361" s="18"/>
      <c r="I361" s="18"/>
      <c r="J361" s="18"/>
    </row>
    <row r="362" spans="1:12" ht="19.5" thickTop="1" thickBot="1">
      <c r="A362" s="75" t="s">
        <v>95</v>
      </c>
      <c r="B362" s="14">
        <v>0</v>
      </c>
      <c r="C362" s="14">
        <v>1</v>
      </c>
      <c r="D362" s="14">
        <v>2</v>
      </c>
      <c r="E362" s="14">
        <v>3</v>
      </c>
      <c r="F362" s="69"/>
      <c r="G362" s="68"/>
      <c r="H362" s="68"/>
      <c r="I362" s="3"/>
      <c r="J362" s="73" t="s">
        <v>0</v>
      </c>
      <c r="L362" s="4" t="str">
        <f>L$2</f>
        <v>12 серий бросков монеты</v>
      </c>
    </row>
    <row r="363" spans="1:12" ht="20.25" thickTop="1" thickBot="1">
      <c r="A363" s="75" t="s">
        <v>82</v>
      </c>
      <c r="B363" s="90"/>
      <c r="C363" s="91"/>
      <c r="D363" s="91"/>
      <c r="E363" s="92"/>
      <c r="F363" s="69"/>
      <c r="G363" s="69"/>
      <c r="H363" s="70"/>
      <c r="I363" s="6"/>
      <c r="J363" s="74">
        <f>Протоколы!J363</f>
        <v>9.9999999999999995E-7</v>
      </c>
      <c r="L363" s="17" t="str">
        <f>L$3</f>
        <v>Если в первом броске серии</v>
      </c>
    </row>
    <row r="364" spans="1:12" ht="19.5" thickTop="1">
      <c r="A364" s="78" t="s">
        <v>92</v>
      </c>
      <c r="B364" s="82">
        <f>B374*(B362-E372)+E371</f>
        <v>0</v>
      </c>
      <c r="C364" s="21">
        <f>B374*(C362-E372)+E371</f>
        <v>0</v>
      </c>
      <c r="D364" s="21">
        <f>B374*(D362-E372)+E371</f>
        <v>0</v>
      </c>
      <c r="E364" s="83">
        <f>B374*(E362-E372)+E371</f>
        <v>0</v>
      </c>
      <c r="F364" s="77"/>
      <c r="G364" s="77"/>
      <c r="H364" s="70"/>
      <c r="I364" s="6"/>
      <c r="L364" s="17" t="str">
        <f>L$4</f>
        <v>выпал "орел", то начисляется 1 балл и</v>
      </c>
    </row>
    <row r="365" spans="1:12" ht="18.75">
      <c r="A365" s="75" t="s">
        <v>94</v>
      </c>
      <c r="B365" s="84"/>
      <c r="C365" s="76"/>
      <c r="D365" s="54"/>
      <c r="E365" s="93"/>
      <c r="F365" s="77"/>
      <c r="G365" s="77"/>
      <c r="H365" s="70"/>
      <c r="I365" s="6"/>
      <c r="L365" s="17" t="str">
        <f>L$5</f>
        <v xml:space="preserve"> серию завершает второй бросок.</v>
      </c>
    </row>
    <row r="366" spans="1:12" ht="19.5" thickBot="1">
      <c r="A366" s="78" t="s">
        <v>91</v>
      </c>
      <c r="B366" s="86"/>
      <c r="C366" s="87"/>
      <c r="D366" s="88">
        <f>B373*(D362-E371)+E372</f>
        <v>0</v>
      </c>
      <c r="E366" s="89">
        <f>B373*(E362-E371)+E372</f>
        <v>0</v>
      </c>
      <c r="F366" s="77"/>
      <c r="G366" s="77"/>
      <c r="H366" s="70"/>
      <c r="I366" s="7"/>
      <c r="L366" s="17" t="str">
        <f>L$6</f>
        <v xml:space="preserve"> Если на втором броске "орел",</v>
      </c>
    </row>
    <row r="367" spans="1:12" ht="19.5" thickTop="1">
      <c r="A367" s="75"/>
      <c r="B367" s="77"/>
      <c r="C367" s="77"/>
      <c r="D367" s="77"/>
      <c r="E367" s="76"/>
      <c r="F367" s="77"/>
      <c r="G367" s="77"/>
      <c r="H367" s="70"/>
      <c r="I367" s="7"/>
      <c r="L367" s="17" t="str">
        <f>L$7</f>
        <v>добавляют 2 балла, иначе 0.</v>
      </c>
    </row>
    <row r="368" spans="1:12" ht="18.75">
      <c r="A368" s="78"/>
      <c r="B368" s="77"/>
      <c r="C368" s="77"/>
      <c r="D368" s="77"/>
      <c r="E368" s="77"/>
      <c r="F368" s="77"/>
      <c r="G368" s="77"/>
      <c r="H368" s="70"/>
      <c r="I368" s="7"/>
      <c r="L368" s="17" t="str">
        <f>L$8</f>
        <v>Если в первом броске серии</v>
      </c>
    </row>
    <row r="369" spans="1:12" ht="18.75">
      <c r="A369" s="78"/>
      <c r="B369" s="77"/>
      <c r="C369" s="77"/>
      <c r="D369" s="77"/>
      <c r="E369" s="77"/>
      <c r="F369" s="77"/>
      <c r="G369" s="77"/>
      <c r="H369" s="70"/>
      <c r="I369" s="7"/>
      <c r="L369" s="17" t="str">
        <f>L$9</f>
        <v>выпала "решка", то серию завершают</v>
      </c>
    </row>
    <row r="370" spans="1:12" ht="18.75">
      <c r="A370" s="78"/>
      <c r="B370" s="77"/>
      <c r="C370" s="77"/>
      <c r="D370" s="77"/>
      <c r="E370" s="77"/>
      <c r="F370" s="77"/>
      <c r="G370" s="77"/>
      <c r="H370" s="70"/>
      <c r="I370" s="7"/>
      <c r="L370" s="17" t="str">
        <f>L$10</f>
        <v xml:space="preserve"> второй и третий броски.</v>
      </c>
    </row>
    <row r="371" spans="1:12" ht="18.75">
      <c r="A371" s="78" t="s">
        <v>86</v>
      </c>
      <c r="B371" s="94"/>
      <c r="C371" s="77"/>
      <c r="D371" s="78" t="s">
        <v>83</v>
      </c>
      <c r="E371" s="94"/>
      <c r="F371" s="77"/>
      <c r="G371" s="77"/>
      <c r="H371" s="70"/>
      <c r="I371" s="7"/>
      <c r="L371" s="17" t="str">
        <f>L$11</f>
        <v xml:space="preserve"> За каждого "орла" при 2 и 3-м броске</v>
      </c>
    </row>
    <row r="372" spans="1:12" ht="18.75">
      <c r="A372" s="78" t="s">
        <v>85</v>
      </c>
      <c r="B372" s="94"/>
      <c r="C372" s="77"/>
      <c r="D372" s="78" t="s">
        <v>84</v>
      </c>
      <c r="E372" s="94"/>
      <c r="F372" s="77"/>
      <c r="G372" s="77"/>
      <c r="H372" s="70"/>
      <c r="I372" s="7"/>
      <c r="L372" s="17" t="str">
        <f>L$12</f>
        <v>начисляется 1 балл.</v>
      </c>
    </row>
    <row r="373" spans="1:12" ht="18.75">
      <c r="A373" s="78" t="s">
        <v>87</v>
      </c>
      <c r="B373" s="77">
        <f>IF(E373=0,0,B372/E373)</f>
        <v>0</v>
      </c>
      <c r="C373" s="77"/>
      <c r="D373" s="78" t="s">
        <v>88</v>
      </c>
      <c r="E373" s="94"/>
      <c r="F373" s="77"/>
      <c r="G373" s="77"/>
      <c r="H373" s="70"/>
      <c r="I373" s="7"/>
      <c r="L373" s="17" t="str">
        <f>L$13</f>
        <v>X - общее число бросков в серии,</v>
      </c>
    </row>
    <row r="374" spans="1:12" ht="18.75">
      <c r="A374" s="78" t="s">
        <v>90</v>
      </c>
      <c r="B374" s="77">
        <f>IF(E373=0,0,B372/E374)</f>
        <v>0</v>
      </c>
      <c r="C374" s="77"/>
      <c r="D374" s="78" t="s">
        <v>89</v>
      </c>
      <c r="E374" s="94"/>
      <c r="F374" s="77"/>
      <c r="G374" s="77"/>
      <c r="H374" s="70"/>
      <c r="I374" s="7"/>
      <c r="L374" s="17" t="str">
        <f>L$14</f>
        <v>Y - число начисленных баллов.</v>
      </c>
    </row>
    <row r="375" spans="1:12" ht="19.5" thickBot="1">
      <c r="A375" s="67" t="s">
        <v>80</v>
      </c>
      <c r="B375" s="52">
        <v>0</v>
      </c>
      <c r="C375" s="52">
        <v>1</v>
      </c>
      <c r="D375" s="52">
        <v>2</v>
      </c>
      <c r="E375" s="53">
        <v>3</v>
      </c>
      <c r="G375" s="71"/>
      <c r="H375" s="70"/>
      <c r="I375" s="7"/>
      <c r="L375" s="17">
        <f>L$15</f>
        <v>0</v>
      </c>
    </row>
    <row r="376" spans="1:12" ht="20.25" thickTop="1" thickBot="1">
      <c r="A376" s="28">
        <v>2</v>
      </c>
      <c r="B376" s="48">
        <f>IF(Протоколы!F378=0,0,Протоколы!B376/Протоколы!F378)</f>
        <v>0</v>
      </c>
      <c r="C376" s="48">
        <f>IF(Протоколы!F378=0,0,Протоколы!C376/Протоколы!F378)</f>
        <v>0</v>
      </c>
      <c r="D376" s="48">
        <f>IF(Протоколы!F378=0,0,Протоколы!D376/Протоколы!F378)</f>
        <v>0</v>
      </c>
      <c r="E376" s="48">
        <f>IF(Протоколы!F378=0,0,Протоколы!E376/Протоколы!F378)</f>
        <v>0</v>
      </c>
      <c r="F376" s="62">
        <f>SUM(B376:E376)</f>
        <v>0</v>
      </c>
      <c r="G376" s="69"/>
      <c r="H376" s="70"/>
      <c r="I376" s="7"/>
      <c r="L376" s="17">
        <f>L$16</f>
        <v>0</v>
      </c>
    </row>
    <row r="377" spans="1:12" ht="19.5" thickBot="1">
      <c r="A377" s="29">
        <v>3</v>
      </c>
      <c r="B377" s="48">
        <f>IF(Протоколы!F378=0,0,Протоколы!B377/Протоколы!F378)</f>
        <v>0</v>
      </c>
      <c r="C377" s="48">
        <f>IF(Протоколы!F378=0,0,Протоколы!C377/Протоколы!F378)</f>
        <v>0</v>
      </c>
      <c r="D377" s="48">
        <f>IF(Протоколы!F378=0,0,Протоколы!D377/Протоколы!F378)</f>
        <v>0</v>
      </c>
      <c r="E377" s="48">
        <f>IF(Протоколы!F378=0,0,Протоколы!E377/Протоколы!F378)</f>
        <v>0</v>
      </c>
      <c r="F377" s="63">
        <f>SUM(B377:E377)</f>
        <v>0</v>
      </c>
      <c r="G377" s="72"/>
      <c r="H377" s="70"/>
      <c r="I377" s="7"/>
      <c r="L377" s="17">
        <f>L$17</f>
        <v>0</v>
      </c>
    </row>
    <row r="378" spans="1:12" ht="19.5" thickTop="1" thickBot="1">
      <c r="B378" s="64">
        <f>B376+B377</f>
        <v>0</v>
      </c>
      <c r="C378" s="65">
        <f t="shared" ref="C378" si="58">C376+C377</f>
        <v>0</v>
      </c>
      <c r="D378" s="65">
        <f t="shared" ref="D378" si="59">D376+D377</f>
        <v>0</v>
      </c>
      <c r="E378" s="66">
        <f t="shared" ref="E378" si="60">E376+E377</f>
        <v>0</v>
      </c>
      <c r="F378" s="45">
        <f>F376+F377</f>
        <v>0</v>
      </c>
    </row>
    <row r="379" spans="1:12" ht="20.25" thickTop="1" thickBot="1">
      <c r="A379" s="5" t="str">
        <f>'Название и список группы'!A22</f>
        <v>Тюленев</v>
      </c>
      <c r="B379" s="18" t="str">
        <f>'Название и список группы'!B22</f>
        <v>Данил Андреевич</v>
      </c>
      <c r="C379" s="18"/>
      <c r="D379" s="18"/>
      <c r="E379" s="18"/>
      <c r="F379" s="18"/>
      <c r="G379" s="18"/>
      <c r="H379" s="18"/>
      <c r="I379" s="18"/>
      <c r="J379" s="18"/>
    </row>
    <row r="380" spans="1:12" ht="19.5" thickTop="1" thickBot="1">
      <c r="A380" s="75" t="s">
        <v>95</v>
      </c>
      <c r="B380" s="14">
        <v>0</v>
      </c>
      <c r="C380" s="14">
        <v>1</v>
      </c>
      <c r="D380" s="14">
        <v>2</v>
      </c>
      <c r="E380" s="14">
        <v>3</v>
      </c>
      <c r="F380" s="69"/>
      <c r="G380" s="68"/>
      <c r="H380" s="68"/>
      <c r="I380" s="3"/>
      <c r="J380" s="73" t="s">
        <v>0</v>
      </c>
      <c r="L380" s="4" t="str">
        <f>L$2</f>
        <v>12 серий бросков монеты</v>
      </c>
    </row>
    <row r="381" spans="1:12" ht="20.25" thickTop="1" thickBot="1">
      <c r="A381" s="75" t="s">
        <v>82</v>
      </c>
      <c r="B381" s="90"/>
      <c r="C381" s="91"/>
      <c r="D381" s="91"/>
      <c r="E381" s="92"/>
      <c r="F381" s="69"/>
      <c r="G381" s="69"/>
      <c r="H381" s="70"/>
      <c r="I381" s="6"/>
      <c r="J381" s="74">
        <f>Протоколы!J381</f>
        <v>9.9999999999999995E-7</v>
      </c>
      <c r="L381" s="17" t="str">
        <f>L$3</f>
        <v>Если в первом броске серии</v>
      </c>
    </row>
    <row r="382" spans="1:12" ht="19.5" thickTop="1">
      <c r="A382" s="78" t="s">
        <v>92</v>
      </c>
      <c r="B382" s="82">
        <f>B392*(B380-E390)+E389</f>
        <v>0</v>
      </c>
      <c r="C382" s="21">
        <f>B392*(C380-E390)+E389</f>
        <v>0</v>
      </c>
      <c r="D382" s="21">
        <f>B392*(D380-E390)+E389</f>
        <v>0</v>
      </c>
      <c r="E382" s="83">
        <f>B392*(E380-E390)+E389</f>
        <v>0</v>
      </c>
      <c r="F382" s="77"/>
      <c r="G382" s="77"/>
      <c r="H382" s="70"/>
      <c r="I382" s="6"/>
      <c r="L382" s="17" t="str">
        <f>L$4</f>
        <v>выпал "орел", то начисляется 1 балл и</v>
      </c>
    </row>
    <row r="383" spans="1:12" ht="18.75">
      <c r="A383" s="75" t="s">
        <v>94</v>
      </c>
      <c r="B383" s="84"/>
      <c r="C383" s="76"/>
      <c r="D383" s="54"/>
      <c r="E383" s="93"/>
      <c r="F383" s="77"/>
      <c r="G383" s="77"/>
      <c r="H383" s="70"/>
      <c r="I383" s="6"/>
      <c r="L383" s="17" t="str">
        <f>L$5</f>
        <v xml:space="preserve"> серию завершает второй бросок.</v>
      </c>
    </row>
    <row r="384" spans="1:12" ht="19.5" thickBot="1">
      <c r="A384" s="78" t="s">
        <v>91</v>
      </c>
      <c r="B384" s="86"/>
      <c r="C384" s="87"/>
      <c r="D384" s="88">
        <f>B391*(D380-E389)+E390</f>
        <v>0</v>
      </c>
      <c r="E384" s="89">
        <f>B391*(E380-E389)+E390</f>
        <v>0</v>
      </c>
      <c r="F384" s="77"/>
      <c r="G384" s="77"/>
      <c r="H384" s="70"/>
      <c r="I384" s="7"/>
      <c r="L384" s="17" t="str">
        <f>L$6</f>
        <v xml:space="preserve"> Если на втором броске "орел",</v>
      </c>
    </row>
    <row r="385" spans="1:12" ht="19.5" thickTop="1">
      <c r="A385" s="75"/>
      <c r="B385" s="77"/>
      <c r="C385" s="77"/>
      <c r="D385" s="77"/>
      <c r="E385" s="76"/>
      <c r="F385" s="77"/>
      <c r="G385" s="77"/>
      <c r="H385" s="70"/>
      <c r="I385" s="7"/>
      <c r="L385" s="17" t="str">
        <f>L$7</f>
        <v>добавляют 2 балла, иначе 0.</v>
      </c>
    </row>
    <row r="386" spans="1:12" ht="18.75">
      <c r="A386" s="78"/>
      <c r="B386" s="77"/>
      <c r="C386" s="77"/>
      <c r="D386" s="77"/>
      <c r="E386" s="77"/>
      <c r="F386" s="77"/>
      <c r="G386" s="77"/>
      <c r="H386" s="70"/>
      <c r="I386" s="7"/>
      <c r="L386" s="17" t="str">
        <f>L$8</f>
        <v>Если в первом броске серии</v>
      </c>
    </row>
    <row r="387" spans="1:12" ht="18.75">
      <c r="A387" s="78"/>
      <c r="B387" s="77"/>
      <c r="C387" s="77"/>
      <c r="D387" s="77"/>
      <c r="E387" s="77"/>
      <c r="F387" s="77"/>
      <c r="G387" s="77"/>
      <c r="H387" s="70"/>
      <c r="I387" s="7"/>
      <c r="L387" s="17" t="str">
        <f>L$9</f>
        <v>выпала "решка", то серию завершают</v>
      </c>
    </row>
    <row r="388" spans="1:12" ht="18.75">
      <c r="A388" s="78"/>
      <c r="B388" s="77"/>
      <c r="C388" s="77"/>
      <c r="D388" s="77"/>
      <c r="E388" s="77"/>
      <c r="F388" s="77"/>
      <c r="G388" s="77"/>
      <c r="H388" s="70"/>
      <c r="I388" s="7"/>
      <c r="L388" s="17" t="str">
        <f>L$10</f>
        <v xml:space="preserve"> второй и третий броски.</v>
      </c>
    </row>
    <row r="389" spans="1:12" ht="18.75">
      <c r="A389" s="78" t="s">
        <v>86</v>
      </c>
      <c r="B389" s="94"/>
      <c r="C389" s="77"/>
      <c r="D389" s="78" t="s">
        <v>83</v>
      </c>
      <c r="E389" s="94"/>
      <c r="F389" s="77"/>
      <c r="G389" s="77"/>
      <c r="H389" s="70"/>
      <c r="I389" s="7"/>
      <c r="L389" s="17" t="str">
        <f>L$11</f>
        <v xml:space="preserve"> За каждого "орла" при 2 и 3-м броске</v>
      </c>
    </row>
    <row r="390" spans="1:12" ht="18.75">
      <c r="A390" s="78" t="s">
        <v>85</v>
      </c>
      <c r="B390" s="94"/>
      <c r="C390" s="77"/>
      <c r="D390" s="78" t="s">
        <v>84</v>
      </c>
      <c r="E390" s="94"/>
      <c r="F390" s="77"/>
      <c r="G390" s="77"/>
      <c r="H390" s="70"/>
      <c r="I390" s="7"/>
      <c r="L390" s="17" t="str">
        <f>L$12</f>
        <v>начисляется 1 балл.</v>
      </c>
    </row>
    <row r="391" spans="1:12" ht="18.75">
      <c r="A391" s="78" t="s">
        <v>87</v>
      </c>
      <c r="B391" s="77">
        <f>IF(E391=0,0,B390/E391)</f>
        <v>0</v>
      </c>
      <c r="C391" s="77"/>
      <c r="D391" s="78" t="s">
        <v>88</v>
      </c>
      <c r="E391" s="94"/>
      <c r="F391" s="77"/>
      <c r="G391" s="77"/>
      <c r="H391" s="70"/>
      <c r="I391" s="7"/>
      <c r="L391" s="17" t="str">
        <f>L$13</f>
        <v>X - общее число бросков в серии,</v>
      </c>
    </row>
    <row r="392" spans="1:12" ht="18.75">
      <c r="A392" s="78" t="s">
        <v>90</v>
      </c>
      <c r="B392" s="77">
        <f>IF(E391=0,0,B390/E392)</f>
        <v>0</v>
      </c>
      <c r="C392" s="77"/>
      <c r="D392" s="78" t="s">
        <v>89</v>
      </c>
      <c r="E392" s="94"/>
      <c r="F392" s="77"/>
      <c r="G392" s="77"/>
      <c r="H392" s="70"/>
      <c r="I392" s="7"/>
      <c r="L392" s="17" t="str">
        <f>L$14</f>
        <v>Y - число начисленных баллов.</v>
      </c>
    </row>
    <row r="393" spans="1:12" ht="19.5" thickBot="1">
      <c r="A393" s="67" t="s">
        <v>80</v>
      </c>
      <c r="B393" s="52">
        <v>0</v>
      </c>
      <c r="C393" s="52">
        <v>1</v>
      </c>
      <c r="D393" s="52">
        <v>2</v>
      </c>
      <c r="E393" s="53">
        <v>3</v>
      </c>
      <c r="G393" s="71"/>
      <c r="H393" s="70"/>
      <c r="I393" s="7"/>
      <c r="L393" s="17">
        <f>L$15</f>
        <v>0</v>
      </c>
    </row>
    <row r="394" spans="1:12" ht="20.25" thickTop="1" thickBot="1">
      <c r="A394" s="28">
        <v>2</v>
      </c>
      <c r="B394" s="48">
        <f>IF(Протоколы!F396=0,0,Протоколы!B394/Протоколы!F396)</f>
        <v>0</v>
      </c>
      <c r="C394" s="48">
        <f>IF(Протоколы!F396=0,0,Протоколы!C394/Протоколы!F396)</f>
        <v>0</v>
      </c>
      <c r="D394" s="48">
        <f>IF(Протоколы!F396=0,0,Протоколы!D394/Протоколы!F396)</f>
        <v>0</v>
      </c>
      <c r="E394" s="48">
        <f>IF(Протоколы!F396=0,0,Протоколы!E394/Протоколы!F396)</f>
        <v>0</v>
      </c>
      <c r="F394" s="62">
        <f>SUM(B394:E394)</f>
        <v>0</v>
      </c>
      <c r="G394" s="69"/>
      <c r="H394" s="70"/>
      <c r="I394" s="7"/>
      <c r="L394" s="17">
        <f>L$16</f>
        <v>0</v>
      </c>
    </row>
    <row r="395" spans="1:12" ht="19.5" thickBot="1">
      <c r="A395" s="29">
        <v>3</v>
      </c>
      <c r="B395" s="48">
        <f>IF(Протоколы!F396=0,0,Протоколы!B395/Протоколы!F396)</f>
        <v>0</v>
      </c>
      <c r="C395" s="48">
        <f>IF(Протоколы!F396=0,0,Протоколы!C395/Протоколы!F396)</f>
        <v>0</v>
      </c>
      <c r="D395" s="48">
        <f>IF(Протоколы!F396=0,0,Протоколы!D395/Протоколы!F396)</f>
        <v>0</v>
      </c>
      <c r="E395" s="48">
        <f>IF(Протоколы!F396=0,0,Протоколы!E395/Протоколы!F396)</f>
        <v>0</v>
      </c>
      <c r="F395" s="63">
        <f>SUM(B395:E395)</f>
        <v>0</v>
      </c>
      <c r="G395" s="72"/>
      <c r="H395" s="70"/>
      <c r="I395" s="7"/>
      <c r="L395" s="17">
        <f>L$17</f>
        <v>0</v>
      </c>
    </row>
    <row r="396" spans="1:12" ht="19.5" thickTop="1" thickBot="1">
      <c r="B396" s="64">
        <f>B394+B395</f>
        <v>0</v>
      </c>
      <c r="C396" s="65">
        <f t="shared" ref="C396" si="61">C394+C395</f>
        <v>0</v>
      </c>
      <c r="D396" s="65">
        <f t="shared" ref="D396" si="62">D394+D395</f>
        <v>0</v>
      </c>
      <c r="E396" s="66">
        <f t="shared" ref="E396" si="63">E394+E395</f>
        <v>0</v>
      </c>
      <c r="F396" s="45">
        <f>F394+F395</f>
        <v>0</v>
      </c>
    </row>
    <row r="397" spans="1:12" ht="20.25" thickTop="1" thickBot="1">
      <c r="A397" s="5" t="str">
        <f>'Название и список группы'!A23</f>
        <v>Фоменко</v>
      </c>
      <c r="B397" s="18" t="str">
        <f>'Название и список группы'!B23</f>
        <v>Валерия Алексеевна</v>
      </c>
      <c r="C397" s="18"/>
      <c r="D397" s="18"/>
      <c r="E397" s="18"/>
      <c r="F397" s="18"/>
      <c r="G397" s="18"/>
      <c r="H397" s="18"/>
      <c r="I397" s="18"/>
      <c r="J397" s="18"/>
    </row>
    <row r="398" spans="1:12" ht="19.5" thickTop="1" thickBot="1">
      <c r="A398" s="75" t="s">
        <v>95</v>
      </c>
      <c r="B398" s="14">
        <v>0</v>
      </c>
      <c r="C398" s="14">
        <v>1</v>
      </c>
      <c r="D398" s="14">
        <v>2</v>
      </c>
      <c r="E398" s="14">
        <v>3</v>
      </c>
      <c r="F398" s="69"/>
      <c r="G398" s="68"/>
      <c r="H398" s="68"/>
      <c r="I398" s="3"/>
      <c r="J398" s="73" t="s">
        <v>0</v>
      </c>
      <c r="L398" s="4" t="str">
        <f>L$2</f>
        <v>12 серий бросков монеты</v>
      </c>
    </row>
    <row r="399" spans="1:12" ht="20.25" thickTop="1" thickBot="1">
      <c r="A399" s="75" t="s">
        <v>82</v>
      </c>
      <c r="B399" s="90"/>
      <c r="C399" s="91"/>
      <c r="D399" s="91"/>
      <c r="E399" s="92"/>
      <c r="F399" s="69"/>
      <c r="G399" s="69"/>
      <c r="H399" s="70"/>
      <c r="I399" s="6"/>
      <c r="J399" s="74">
        <f>Протоколы!J399</f>
        <v>9.9999999999999995E-7</v>
      </c>
      <c r="L399" s="17" t="str">
        <f>L$3</f>
        <v>Если в первом броске серии</v>
      </c>
    </row>
    <row r="400" spans="1:12" ht="19.5" thickTop="1">
      <c r="A400" s="78" t="s">
        <v>92</v>
      </c>
      <c r="B400" s="82">
        <f>B410*(B398-E408)+E407</f>
        <v>0</v>
      </c>
      <c r="C400" s="21">
        <f>B410*(C398-E408)+E407</f>
        <v>0</v>
      </c>
      <c r="D400" s="21">
        <f>B410*(D398-E408)+E407</f>
        <v>0</v>
      </c>
      <c r="E400" s="83">
        <f>B410*(E398-E408)+E407</f>
        <v>0</v>
      </c>
      <c r="F400" s="77"/>
      <c r="G400" s="77"/>
      <c r="H400" s="70"/>
      <c r="I400" s="6"/>
      <c r="L400" s="17" t="str">
        <f>L$4</f>
        <v>выпал "орел", то начисляется 1 балл и</v>
      </c>
    </row>
    <row r="401" spans="1:12" ht="18.75">
      <c r="A401" s="75" t="s">
        <v>94</v>
      </c>
      <c r="B401" s="84"/>
      <c r="C401" s="76"/>
      <c r="D401" s="54"/>
      <c r="E401" s="93"/>
      <c r="F401" s="77"/>
      <c r="G401" s="77"/>
      <c r="H401" s="70"/>
      <c r="I401" s="6"/>
      <c r="L401" s="17" t="str">
        <f>L$5</f>
        <v xml:space="preserve"> серию завершает второй бросок.</v>
      </c>
    </row>
    <row r="402" spans="1:12" ht="19.5" thickBot="1">
      <c r="A402" s="78" t="s">
        <v>91</v>
      </c>
      <c r="B402" s="86"/>
      <c r="C402" s="87"/>
      <c r="D402" s="88">
        <f>B409*(D398-E407)+E408</f>
        <v>0</v>
      </c>
      <c r="E402" s="89">
        <f>B409*(E398-E407)+E408</f>
        <v>0</v>
      </c>
      <c r="F402" s="77"/>
      <c r="G402" s="77"/>
      <c r="H402" s="70"/>
      <c r="I402" s="7"/>
      <c r="L402" s="17" t="str">
        <f>L$6</f>
        <v xml:space="preserve"> Если на втором броске "орел",</v>
      </c>
    </row>
    <row r="403" spans="1:12" ht="19.5" thickTop="1">
      <c r="A403" s="75"/>
      <c r="B403" s="77"/>
      <c r="C403" s="77"/>
      <c r="D403" s="77"/>
      <c r="E403" s="76"/>
      <c r="F403" s="77"/>
      <c r="G403" s="77"/>
      <c r="H403" s="70"/>
      <c r="I403" s="7"/>
      <c r="L403" s="17" t="str">
        <f>L$7</f>
        <v>добавляют 2 балла, иначе 0.</v>
      </c>
    </row>
    <row r="404" spans="1:12" ht="18.75">
      <c r="A404" s="78"/>
      <c r="B404" s="77"/>
      <c r="C404" s="77"/>
      <c r="D404" s="77"/>
      <c r="E404" s="77"/>
      <c r="F404" s="77"/>
      <c r="G404" s="77"/>
      <c r="H404" s="70"/>
      <c r="I404" s="7"/>
      <c r="L404" s="17" t="str">
        <f>L$8</f>
        <v>Если в первом броске серии</v>
      </c>
    </row>
    <row r="405" spans="1:12" ht="18.75">
      <c r="A405" s="78"/>
      <c r="B405" s="77"/>
      <c r="C405" s="77"/>
      <c r="D405" s="77"/>
      <c r="E405" s="77"/>
      <c r="F405" s="77"/>
      <c r="G405" s="77"/>
      <c r="H405" s="70"/>
      <c r="I405" s="7"/>
      <c r="L405" s="17" t="str">
        <f>L$9</f>
        <v>выпала "решка", то серию завершают</v>
      </c>
    </row>
    <row r="406" spans="1:12" ht="18.75">
      <c r="A406" s="78"/>
      <c r="B406" s="77"/>
      <c r="C406" s="77"/>
      <c r="D406" s="77"/>
      <c r="E406" s="77"/>
      <c r="F406" s="77"/>
      <c r="G406" s="77"/>
      <c r="H406" s="70"/>
      <c r="I406" s="7"/>
      <c r="L406" s="17" t="str">
        <f>L$10</f>
        <v xml:space="preserve"> второй и третий броски.</v>
      </c>
    </row>
    <row r="407" spans="1:12" ht="18.75">
      <c r="A407" s="78" t="s">
        <v>86</v>
      </c>
      <c r="B407" s="94"/>
      <c r="C407" s="77"/>
      <c r="D407" s="78" t="s">
        <v>83</v>
      </c>
      <c r="E407" s="94"/>
      <c r="F407" s="77"/>
      <c r="G407" s="77"/>
      <c r="H407" s="70"/>
      <c r="I407" s="7"/>
      <c r="L407" s="17" t="str">
        <f>L$11</f>
        <v xml:space="preserve"> За каждого "орла" при 2 и 3-м броске</v>
      </c>
    </row>
    <row r="408" spans="1:12" ht="18.75">
      <c r="A408" s="78" t="s">
        <v>85</v>
      </c>
      <c r="B408" s="94"/>
      <c r="C408" s="77"/>
      <c r="D408" s="78" t="s">
        <v>84</v>
      </c>
      <c r="E408" s="94"/>
      <c r="F408" s="77"/>
      <c r="G408" s="77"/>
      <c r="H408" s="70"/>
      <c r="I408" s="7"/>
      <c r="L408" s="17" t="str">
        <f>L$12</f>
        <v>начисляется 1 балл.</v>
      </c>
    </row>
    <row r="409" spans="1:12" ht="18.75">
      <c r="A409" s="78" t="s">
        <v>87</v>
      </c>
      <c r="B409" s="77">
        <f>IF(E409=0,0,B408/E409)</f>
        <v>0</v>
      </c>
      <c r="C409" s="77"/>
      <c r="D409" s="78" t="s">
        <v>88</v>
      </c>
      <c r="E409" s="94"/>
      <c r="F409" s="77"/>
      <c r="G409" s="77"/>
      <c r="H409" s="70"/>
      <c r="I409" s="7"/>
      <c r="L409" s="17" t="str">
        <f>L$13</f>
        <v>X - общее число бросков в серии,</v>
      </c>
    </row>
    <row r="410" spans="1:12" ht="18.75">
      <c r="A410" s="78" t="s">
        <v>90</v>
      </c>
      <c r="B410" s="77">
        <f>IF(E409=0,0,B408/E410)</f>
        <v>0</v>
      </c>
      <c r="C410" s="77"/>
      <c r="D410" s="78" t="s">
        <v>89</v>
      </c>
      <c r="E410" s="94"/>
      <c r="F410" s="77"/>
      <c r="G410" s="77"/>
      <c r="H410" s="70"/>
      <c r="I410" s="7"/>
      <c r="L410" s="17" t="str">
        <f>L$14</f>
        <v>Y - число начисленных баллов.</v>
      </c>
    </row>
    <row r="411" spans="1:12" ht="19.5" thickBot="1">
      <c r="A411" s="67" t="s">
        <v>80</v>
      </c>
      <c r="B411" s="52">
        <v>0</v>
      </c>
      <c r="C411" s="52">
        <v>1</v>
      </c>
      <c r="D411" s="52">
        <v>2</v>
      </c>
      <c r="E411" s="53">
        <v>3</v>
      </c>
      <c r="G411" s="71"/>
      <c r="H411" s="70"/>
      <c r="I411" s="7"/>
      <c r="L411" s="17">
        <f>L$15</f>
        <v>0</v>
      </c>
    </row>
    <row r="412" spans="1:12" ht="20.25" thickTop="1" thickBot="1">
      <c r="A412" s="28">
        <v>2</v>
      </c>
      <c r="B412" s="48">
        <f>IF(Протоколы!F414=0,0,Протоколы!B412/Протоколы!F414)</f>
        <v>0</v>
      </c>
      <c r="C412" s="48">
        <f>IF(Протоколы!F414=0,0,Протоколы!C412/Протоколы!F414)</f>
        <v>0</v>
      </c>
      <c r="D412" s="48">
        <f>IF(Протоколы!F414=0,0,Протоколы!D412/Протоколы!F414)</f>
        <v>0</v>
      </c>
      <c r="E412" s="48">
        <f>IF(Протоколы!F414=0,0,Протоколы!E412/Протоколы!F414)</f>
        <v>0</v>
      </c>
      <c r="F412" s="62">
        <f>SUM(B412:E412)</f>
        <v>0</v>
      </c>
      <c r="G412" s="69"/>
      <c r="H412" s="70"/>
      <c r="I412" s="7"/>
      <c r="L412" s="17">
        <f>L$16</f>
        <v>0</v>
      </c>
    </row>
    <row r="413" spans="1:12" ht="19.5" thickBot="1">
      <c r="A413" s="29">
        <v>3</v>
      </c>
      <c r="B413" s="48">
        <f>IF(Протоколы!F414=0,0,Протоколы!B413/Протоколы!F414)</f>
        <v>0</v>
      </c>
      <c r="C413" s="48">
        <f>IF(Протоколы!F414=0,0,Протоколы!C413/Протоколы!F414)</f>
        <v>0</v>
      </c>
      <c r="D413" s="48">
        <f>IF(Протоколы!F414=0,0,Протоколы!D413/Протоколы!F414)</f>
        <v>0</v>
      </c>
      <c r="E413" s="48">
        <f>IF(Протоколы!F414=0,0,Протоколы!E413/Протоколы!F414)</f>
        <v>0</v>
      </c>
      <c r="F413" s="63">
        <f>SUM(B413:E413)</f>
        <v>0</v>
      </c>
      <c r="G413" s="72"/>
      <c r="H413" s="70"/>
      <c r="I413" s="7"/>
      <c r="L413" s="17">
        <f>L$17</f>
        <v>0</v>
      </c>
    </row>
    <row r="414" spans="1:12" ht="19.5" thickTop="1" thickBot="1">
      <c r="B414" s="64">
        <f>B412+B413</f>
        <v>0</v>
      </c>
      <c r="C414" s="65">
        <f t="shared" ref="C414" si="64">C412+C413</f>
        <v>0</v>
      </c>
      <c r="D414" s="65">
        <f t="shared" ref="D414" si="65">D412+D413</f>
        <v>0</v>
      </c>
      <c r="E414" s="66">
        <f t="shared" ref="E414" si="66">E412+E413</f>
        <v>0</v>
      </c>
      <c r="F414" s="45">
        <f>F412+F413</f>
        <v>0</v>
      </c>
    </row>
    <row r="415" spans="1:12" ht="20.25" thickTop="1" thickBot="1">
      <c r="A415" s="5" t="str">
        <f>'Название и список группы'!A24</f>
        <v>Шершнев</v>
      </c>
      <c r="B415" s="18" t="str">
        <f>'Название и список группы'!B24</f>
        <v>Алексей Алексеевич</v>
      </c>
      <c r="C415" s="18"/>
      <c r="D415" s="18"/>
      <c r="E415" s="18"/>
      <c r="F415" s="18"/>
      <c r="G415" s="18"/>
      <c r="H415" s="18"/>
      <c r="I415" s="18"/>
      <c r="J415" s="18"/>
    </row>
    <row r="416" spans="1:12" ht="19.5" thickTop="1" thickBot="1">
      <c r="A416" s="75" t="s">
        <v>95</v>
      </c>
      <c r="B416" s="14">
        <v>0</v>
      </c>
      <c r="C416" s="14">
        <v>1</v>
      </c>
      <c r="D416" s="14">
        <v>2</v>
      </c>
      <c r="E416" s="14">
        <v>3</v>
      </c>
      <c r="F416" s="69"/>
      <c r="G416" s="68"/>
      <c r="H416" s="68"/>
      <c r="I416" s="3"/>
      <c r="J416" s="73" t="s">
        <v>0</v>
      </c>
      <c r="L416" s="4" t="str">
        <f>L$2</f>
        <v>12 серий бросков монеты</v>
      </c>
    </row>
    <row r="417" spans="1:12" ht="20.25" thickTop="1" thickBot="1">
      <c r="A417" s="75" t="s">
        <v>82</v>
      </c>
      <c r="B417" s="90"/>
      <c r="C417" s="91"/>
      <c r="D417" s="91"/>
      <c r="E417" s="92"/>
      <c r="F417" s="69"/>
      <c r="G417" s="69"/>
      <c r="H417" s="70"/>
      <c r="I417" s="6"/>
      <c r="J417" s="74">
        <f>Протоколы!J417</f>
        <v>9.9999999999999995E-7</v>
      </c>
      <c r="L417" s="17" t="str">
        <f>L$3</f>
        <v>Если в первом броске серии</v>
      </c>
    </row>
    <row r="418" spans="1:12" ht="19.5" thickTop="1">
      <c r="A418" s="78" t="s">
        <v>92</v>
      </c>
      <c r="B418" s="82">
        <f>B428*(B416-E426)+E425</f>
        <v>0</v>
      </c>
      <c r="C418" s="21">
        <f>B428*(C416-E426)+E425</f>
        <v>0</v>
      </c>
      <c r="D418" s="21">
        <f>B428*(D416-E426)+E425</f>
        <v>0</v>
      </c>
      <c r="E418" s="83">
        <f>B428*(E416-E426)+E425</f>
        <v>0</v>
      </c>
      <c r="F418" s="77"/>
      <c r="G418" s="77"/>
      <c r="H418" s="70"/>
      <c r="I418" s="6"/>
      <c r="L418" s="17" t="str">
        <f>L$4</f>
        <v>выпал "орел", то начисляется 1 балл и</v>
      </c>
    </row>
    <row r="419" spans="1:12" ht="18.75">
      <c r="A419" s="75" t="s">
        <v>94</v>
      </c>
      <c r="B419" s="84"/>
      <c r="C419" s="76"/>
      <c r="D419" s="54"/>
      <c r="E419" s="93"/>
      <c r="F419" s="77"/>
      <c r="G419" s="77"/>
      <c r="H419" s="70"/>
      <c r="I419" s="6"/>
      <c r="L419" s="17" t="str">
        <f>L$5</f>
        <v xml:space="preserve"> серию завершает второй бросок.</v>
      </c>
    </row>
    <row r="420" spans="1:12" ht="19.5" thickBot="1">
      <c r="A420" s="78" t="s">
        <v>91</v>
      </c>
      <c r="B420" s="86"/>
      <c r="C420" s="87"/>
      <c r="D420" s="88">
        <f>B427*(D416-E425)+E426</f>
        <v>0</v>
      </c>
      <c r="E420" s="89">
        <f>B427*(E416-E425)+E426</f>
        <v>0</v>
      </c>
      <c r="F420" s="77"/>
      <c r="G420" s="77"/>
      <c r="H420" s="70"/>
      <c r="I420" s="7"/>
      <c r="L420" s="17" t="str">
        <f>L$6</f>
        <v xml:space="preserve"> Если на втором броске "орел",</v>
      </c>
    </row>
    <row r="421" spans="1:12" ht="19.5" thickTop="1">
      <c r="A421" s="75"/>
      <c r="B421" s="77"/>
      <c r="C421" s="77"/>
      <c r="D421" s="77"/>
      <c r="E421" s="76"/>
      <c r="F421" s="77"/>
      <c r="G421" s="77"/>
      <c r="H421" s="70"/>
      <c r="I421" s="7"/>
      <c r="L421" s="17" t="str">
        <f>L$7</f>
        <v>добавляют 2 балла, иначе 0.</v>
      </c>
    </row>
    <row r="422" spans="1:12" ht="18.75">
      <c r="A422" s="78"/>
      <c r="B422" s="77"/>
      <c r="C422" s="77"/>
      <c r="D422" s="77"/>
      <c r="E422" s="77"/>
      <c r="F422" s="77"/>
      <c r="G422" s="77"/>
      <c r="H422" s="70"/>
      <c r="I422" s="7"/>
      <c r="L422" s="17" t="str">
        <f>L$8</f>
        <v>Если в первом броске серии</v>
      </c>
    </row>
    <row r="423" spans="1:12" ht="18.75">
      <c r="A423" s="78"/>
      <c r="B423" s="77"/>
      <c r="C423" s="77"/>
      <c r="D423" s="77"/>
      <c r="E423" s="77"/>
      <c r="F423" s="77"/>
      <c r="G423" s="77"/>
      <c r="H423" s="70"/>
      <c r="I423" s="7"/>
      <c r="L423" s="17" t="str">
        <f>L$9</f>
        <v>выпала "решка", то серию завершают</v>
      </c>
    </row>
    <row r="424" spans="1:12" ht="18.75">
      <c r="A424" s="78"/>
      <c r="B424" s="77"/>
      <c r="C424" s="77"/>
      <c r="D424" s="77"/>
      <c r="E424" s="77"/>
      <c r="F424" s="77"/>
      <c r="G424" s="77"/>
      <c r="H424" s="70"/>
      <c r="I424" s="7"/>
      <c r="L424" s="17" t="str">
        <f>L$10</f>
        <v xml:space="preserve"> второй и третий броски.</v>
      </c>
    </row>
    <row r="425" spans="1:12" ht="18.75">
      <c r="A425" s="78" t="s">
        <v>86</v>
      </c>
      <c r="B425" s="94"/>
      <c r="C425" s="77"/>
      <c r="D425" s="78" t="s">
        <v>83</v>
      </c>
      <c r="E425" s="94"/>
      <c r="F425" s="77"/>
      <c r="G425" s="77"/>
      <c r="H425" s="70"/>
      <c r="I425" s="7"/>
      <c r="L425" s="17" t="str">
        <f>L$11</f>
        <v xml:space="preserve"> За каждого "орла" при 2 и 3-м броске</v>
      </c>
    </row>
    <row r="426" spans="1:12" ht="18.75">
      <c r="A426" s="78" t="s">
        <v>85</v>
      </c>
      <c r="B426" s="94"/>
      <c r="C426" s="77"/>
      <c r="D426" s="78" t="s">
        <v>84</v>
      </c>
      <c r="E426" s="94"/>
      <c r="F426" s="77"/>
      <c r="G426" s="77"/>
      <c r="H426" s="70"/>
      <c r="I426" s="7"/>
      <c r="L426" s="17" t="str">
        <f>L$12</f>
        <v>начисляется 1 балл.</v>
      </c>
    </row>
    <row r="427" spans="1:12" ht="18.75">
      <c r="A427" s="78" t="s">
        <v>87</v>
      </c>
      <c r="B427" s="77">
        <f>IF(E427=0,0,B426/E427)</f>
        <v>0</v>
      </c>
      <c r="C427" s="77"/>
      <c r="D427" s="78" t="s">
        <v>88</v>
      </c>
      <c r="E427" s="94"/>
      <c r="F427" s="77"/>
      <c r="G427" s="77"/>
      <c r="H427" s="70"/>
      <c r="I427" s="7"/>
      <c r="L427" s="17" t="str">
        <f>L$13</f>
        <v>X - общее число бросков в серии,</v>
      </c>
    </row>
    <row r="428" spans="1:12" ht="18.75">
      <c r="A428" s="78" t="s">
        <v>90</v>
      </c>
      <c r="B428" s="77">
        <f>IF(E427=0,0,B426/E428)</f>
        <v>0</v>
      </c>
      <c r="C428" s="77"/>
      <c r="D428" s="78" t="s">
        <v>89</v>
      </c>
      <c r="E428" s="94"/>
      <c r="F428" s="77"/>
      <c r="G428" s="77"/>
      <c r="H428" s="70"/>
      <c r="I428" s="7"/>
      <c r="L428" s="17" t="str">
        <f>L$14</f>
        <v>Y - число начисленных баллов.</v>
      </c>
    </row>
    <row r="429" spans="1:12" ht="19.5" thickBot="1">
      <c r="A429" s="67" t="s">
        <v>80</v>
      </c>
      <c r="B429" s="52">
        <v>0</v>
      </c>
      <c r="C429" s="52">
        <v>1</v>
      </c>
      <c r="D429" s="52">
        <v>2</v>
      </c>
      <c r="E429" s="53">
        <v>3</v>
      </c>
      <c r="G429" s="71"/>
      <c r="H429" s="70"/>
      <c r="I429" s="7"/>
      <c r="L429" s="17">
        <f>L$15</f>
        <v>0</v>
      </c>
    </row>
    <row r="430" spans="1:12" ht="20.25" thickTop="1" thickBot="1">
      <c r="A430" s="28">
        <v>2</v>
      </c>
      <c r="B430" s="48">
        <f>IF(Протоколы!F432=0,0,Протоколы!B430/Протоколы!F432)</f>
        <v>0</v>
      </c>
      <c r="C430" s="48">
        <f>IF(Протоколы!F432=0,0,Протоколы!C430/Протоколы!F432)</f>
        <v>0</v>
      </c>
      <c r="D430" s="48">
        <f>IF(Протоколы!F432=0,0,Протоколы!D430/Протоколы!F432)</f>
        <v>0</v>
      </c>
      <c r="E430" s="48">
        <f>IF(Протоколы!F432=0,0,Протоколы!E430/Протоколы!F432)</f>
        <v>0</v>
      </c>
      <c r="F430" s="62">
        <f>SUM(B430:E430)</f>
        <v>0</v>
      </c>
      <c r="G430" s="69"/>
      <c r="H430" s="70"/>
      <c r="I430" s="7"/>
      <c r="L430" s="17">
        <f>L$16</f>
        <v>0</v>
      </c>
    </row>
    <row r="431" spans="1:12" ht="19.5" thickBot="1">
      <c r="A431" s="29">
        <v>3</v>
      </c>
      <c r="B431" s="48">
        <f>IF(Протоколы!F432=0,0,Протоколы!B431/Протоколы!F432)</f>
        <v>0</v>
      </c>
      <c r="C431" s="48">
        <f>IF(Протоколы!F432=0,0,Протоколы!C431/Протоколы!F432)</f>
        <v>0</v>
      </c>
      <c r="D431" s="48">
        <f>IF(Протоколы!F432=0,0,Протоколы!D431/Протоколы!F432)</f>
        <v>0</v>
      </c>
      <c r="E431" s="48">
        <f>IF(Протоколы!F432=0,0,Протоколы!E431/Протоколы!F432)</f>
        <v>0</v>
      </c>
      <c r="F431" s="63">
        <f>SUM(B431:E431)</f>
        <v>0</v>
      </c>
      <c r="G431" s="72"/>
      <c r="H431" s="70"/>
      <c r="I431" s="7"/>
      <c r="L431" s="17">
        <f>L$17</f>
        <v>0</v>
      </c>
    </row>
    <row r="432" spans="1:12" ht="19.5" thickTop="1" thickBot="1">
      <c r="B432" s="64">
        <f>B430+B431</f>
        <v>0</v>
      </c>
      <c r="C432" s="65">
        <f t="shared" ref="C432" si="67">C430+C431</f>
        <v>0</v>
      </c>
      <c r="D432" s="65">
        <f t="shared" ref="D432" si="68">D430+D431</f>
        <v>0</v>
      </c>
      <c r="E432" s="66">
        <f t="shared" ref="E432" si="69">E430+E431</f>
        <v>0</v>
      </c>
      <c r="F432" s="45">
        <f>F430+F431</f>
        <v>0</v>
      </c>
    </row>
    <row r="433" spans="1:12" ht="20.25" thickTop="1" thickBot="1">
      <c r="A433" s="5" t="str">
        <f>'Название и список группы'!A25</f>
        <v>24</v>
      </c>
      <c r="B433" s="18">
        <f>'Название и список группы'!B25</f>
        <v>0</v>
      </c>
      <c r="C433" s="18"/>
      <c r="D433" s="18"/>
      <c r="E433" s="18"/>
      <c r="F433" s="18"/>
      <c r="G433" s="18"/>
      <c r="H433" s="18"/>
      <c r="I433" s="18"/>
      <c r="J433" s="18"/>
    </row>
    <row r="434" spans="1:12" ht="19.5" thickTop="1" thickBot="1">
      <c r="A434" s="75" t="s">
        <v>95</v>
      </c>
      <c r="B434" s="14">
        <v>0</v>
      </c>
      <c r="C434" s="14">
        <v>1</v>
      </c>
      <c r="D434" s="14">
        <v>2</v>
      </c>
      <c r="E434" s="14">
        <v>3</v>
      </c>
      <c r="F434" s="69"/>
      <c r="G434" s="68"/>
      <c r="H434" s="68"/>
      <c r="I434" s="3"/>
      <c r="J434" s="73" t="s">
        <v>0</v>
      </c>
      <c r="L434" s="4" t="str">
        <f>L$2</f>
        <v>12 серий бросков монеты</v>
      </c>
    </row>
    <row r="435" spans="1:12" ht="20.25" thickTop="1" thickBot="1">
      <c r="A435" s="75" t="s">
        <v>82</v>
      </c>
      <c r="B435" s="90"/>
      <c r="C435" s="91"/>
      <c r="D435" s="91"/>
      <c r="E435" s="92"/>
      <c r="F435" s="69"/>
      <c r="G435" s="69"/>
      <c r="H435" s="70"/>
      <c r="I435" s="6"/>
      <c r="J435" s="74">
        <f>Протоколы!J435</f>
        <v>9.9999999999999995E-7</v>
      </c>
      <c r="L435" s="17" t="str">
        <f>L$3</f>
        <v>Если в первом броске серии</v>
      </c>
    </row>
    <row r="436" spans="1:12" ht="19.5" thickTop="1">
      <c r="A436" s="78" t="s">
        <v>92</v>
      </c>
      <c r="B436" s="82">
        <f>B446*(B434-E444)+E443</f>
        <v>0</v>
      </c>
      <c r="C436" s="21">
        <f>B446*(C434-E444)+E443</f>
        <v>0</v>
      </c>
      <c r="D436" s="21">
        <f>B446*(D434-E444)+E443</f>
        <v>0</v>
      </c>
      <c r="E436" s="83">
        <f>B446*(E434-E444)+E443</f>
        <v>0</v>
      </c>
      <c r="F436" s="77"/>
      <c r="G436" s="77"/>
      <c r="H436" s="70"/>
      <c r="I436" s="6"/>
      <c r="L436" s="17" t="str">
        <f>L$4</f>
        <v>выпал "орел", то начисляется 1 балл и</v>
      </c>
    </row>
    <row r="437" spans="1:12" ht="18.75">
      <c r="A437" s="75" t="s">
        <v>94</v>
      </c>
      <c r="B437" s="84"/>
      <c r="C437" s="76"/>
      <c r="D437" s="54"/>
      <c r="E437" s="93"/>
      <c r="F437" s="77"/>
      <c r="G437" s="77"/>
      <c r="H437" s="70"/>
      <c r="I437" s="6"/>
      <c r="L437" s="17" t="str">
        <f>L$5</f>
        <v xml:space="preserve"> серию завершает второй бросок.</v>
      </c>
    </row>
    <row r="438" spans="1:12" ht="19.5" thickBot="1">
      <c r="A438" s="78" t="s">
        <v>91</v>
      </c>
      <c r="B438" s="86"/>
      <c r="C438" s="87"/>
      <c r="D438" s="88">
        <f>B445*(D434-E443)+E444</f>
        <v>0</v>
      </c>
      <c r="E438" s="89">
        <f>B445*(E434-E443)+E444</f>
        <v>0</v>
      </c>
      <c r="F438" s="77"/>
      <c r="G438" s="77"/>
      <c r="H438" s="70"/>
      <c r="I438" s="7"/>
      <c r="L438" s="17" t="str">
        <f>L$6</f>
        <v xml:space="preserve"> Если на втором броске "орел",</v>
      </c>
    </row>
    <row r="439" spans="1:12" ht="19.5" thickTop="1">
      <c r="A439" s="75"/>
      <c r="B439" s="77"/>
      <c r="C439" s="77"/>
      <c r="D439" s="77"/>
      <c r="E439" s="76"/>
      <c r="F439" s="77"/>
      <c r="G439" s="77"/>
      <c r="H439" s="70"/>
      <c r="I439" s="7"/>
      <c r="L439" s="17" t="str">
        <f>L$7</f>
        <v>добавляют 2 балла, иначе 0.</v>
      </c>
    </row>
    <row r="440" spans="1:12" ht="18.75">
      <c r="A440" s="78"/>
      <c r="B440" s="77"/>
      <c r="C440" s="77"/>
      <c r="D440" s="77"/>
      <c r="E440" s="77"/>
      <c r="F440" s="77"/>
      <c r="G440" s="77"/>
      <c r="H440" s="70"/>
      <c r="I440" s="7"/>
      <c r="L440" s="17" t="str">
        <f>L$8</f>
        <v>Если в первом броске серии</v>
      </c>
    </row>
    <row r="441" spans="1:12" ht="18.75">
      <c r="A441" s="78"/>
      <c r="B441" s="77"/>
      <c r="C441" s="77"/>
      <c r="D441" s="77"/>
      <c r="E441" s="77"/>
      <c r="F441" s="77"/>
      <c r="G441" s="77"/>
      <c r="H441" s="70"/>
      <c r="I441" s="7"/>
      <c r="L441" s="17" t="str">
        <f>L$9</f>
        <v>выпала "решка", то серию завершают</v>
      </c>
    </row>
    <row r="442" spans="1:12" ht="18.75">
      <c r="A442" s="78"/>
      <c r="B442" s="77"/>
      <c r="C442" s="77"/>
      <c r="D442" s="77"/>
      <c r="E442" s="77"/>
      <c r="F442" s="77"/>
      <c r="G442" s="77"/>
      <c r="H442" s="70"/>
      <c r="I442" s="7"/>
      <c r="L442" s="17" t="str">
        <f>L$10</f>
        <v xml:space="preserve"> второй и третий броски.</v>
      </c>
    </row>
    <row r="443" spans="1:12" ht="18.75">
      <c r="A443" s="78" t="s">
        <v>86</v>
      </c>
      <c r="B443" s="94"/>
      <c r="C443" s="77"/>
      <c r="D443" s="78" t="s">
        <v>83</v>
      </c>
      <c r="E443" s="94"/>
      <c r="F443" s="77"/>
      <c r="G443" s="77"/>
      <c r="H443" s="70"/>
      <c r="I443" s="7"/>
      <c r="L443" s="17" t="str">
        <f>L$11</f>
        <v xml:space="preserve"> За каждого "орла" при 2 и 3-м броске</v>
      </c>
    </row>
    <row r="444" spans="1:12" ht="18.75">
      <c r="A444" s="78" t="s">
        <v>85</v>
      </c>
      <c r="B444" s="94"/>
      <c r="C444" s="77"/>
      <c r="D444" s="78" t="s">
        <v>84</v>
      </c>
      <c r="E444" s="94"/>
      <c r="F444" s="77"/>
      <c r="G444" s="77"/>
      <c r="H444" s="70"/>
      <c r="I444" s="7"/>
      <c r="L444" s="17" t="str">
        <f>L$12</f>
        <v>начисляется 1 балл.</v>
      </c>
    </row>
    <row r="445" spans="1:12" ht="18.75">
      <c r="A445" s="78" t="s">
        <v>87</v>
      </c>
      <c r="B445" s="77">
        <f>IF(E445=0,0,B444/E445)</f>
        <v>0</v>
      </c>
      <c r="C445" s="77"/>
      <c r="D445" s="78" t="s">
        <v>88</v>
      </c>
      <c r="E445" s="94"/>
      <c r="F445" s="77"/>
      <c r="G445" s="77"/>
      <c r="H445" s="70"/>
      <c r="I445" s="7"/>
      <c r="L445" s="17" t="str">
        <f>L$13</f>
        <v>X - общее число бросков в серии,</v>
      </c>
    </row>
    <row r="446" spans="1:12" ht="18.75">
      <c r="A446" s="78" t="s">
        <v>90</v>
      </c>
      <c r="B446" s="77">
        <f>IF(E445=0,0,B444/E446)</f>
        <v>0</v>
      </c>
      <c r="C446" s="77"/>
      <c r="D446" s="78" t="s">
        <v>89</v>
      </c>
      <c r="E446" s="94"/>
      <c r="F446" s="77"/>
      <c r="G446" s="77"/>
      <c r="H446" s="70"/>
      <c r="I446" s="7"/>
      <c r="L446" s="17" t="str">
        <f>L$14</f>
        <v>Y - число начисленных баллов.</v>
      </c>
    </row>
    <row r="447" spans="1:12" ht="19.5" thickBot="1">
      <c r="A447" s="67" t="s">
        <v>80</v>
      </c>
      <c r="B447" s="52">
        <v>0</v>
      </c>
      <c r="C447" s="52">
        <v>1</v>
      </c>
      <c r="D447" s="52">
        <v>2</v>
      </c>
      <c r="E447" s="53">
        <v>3</v>
      </c>
      <c r="G447" s="71"/>
      <c r="H447" s="70"/>
      <c r="I447" s="7"/>
      <c r="L447" s="17">
        <f>L$15</f>
        <v>0</v>
      </c>
    </row>
    <row r="448" spans="1:12" ht="20.25" thickTop="1" thickBot="1">
      <c r="A448" s="28">
        <v>2</v>
      </c>
      <c r="B448" s="48">
        <f>IF(Протоколы!F450=0,0,Протоколы!B448/Протоколы!F450)</f>
        <v>0</v>
      </c>
      <c r="C448" s="48">
        <f>IF(Протоколы!F450=0,0,Протоколы!C448/Протоколы!F450)</f>
        <v>0</v>
      </c>
      <c r="D448" s="48">
        <f>IF(Протоколы!F450=0,0,Протоколы!D448/Протоколы!F450)</f>
        <v>0</v>
      </c>
      <c r="E448" s="48">
        <f>IF(Протоколы!F450=0,0,Протоколы!E448/Протоколы!F450)</f>
        <v>0</v>
      </c>
      <c r="F448" s="62">
        <f>SUM(B448:E448)</f>
        <v>0</v>
      </c>
      <c r="G448" s="69"/>
      <c r="H448" s="70"/>
      <c r="I448" s="7"/>
      <c r="L448" s="17">
        <f>L$16</f>
        <v>0</v>
      </c>
    </row>
    <row r="449" spans="1:12" ht="19.5" thickBot="1">
      <c r="A449" s="29">
        <v>3</v>
      </c>
      <c r="B449" s="48">
        <f>IF(Протоколы!F450=0,0,Протоколы!B449/Протоколы!F450)</f>
        <v>0</v>
      </c>
      <c r="C449" s="48">
        <f>IF(Протоколы!F450=0,0,Протоколы!C449/Протоколы!F450)</f>
        <v>0</v>
      </c>
      <c r="D449" s="48">
        <f>IF(Протоколы!F450=0,0,Протоколы!D449/Протоколы!F450)</f>
        <v>0</v>
      </c>
      <c r="E449" s="48">
        <f>IF(Протоколы!F450=0,0,Протоколы!E449/Протоколы!F450)</f>
        <v>0</v>
      </c>
      <c r="F449" s="63">
        <f>SUM(B449:E449)</f>
        <v>0</v>
      </c>
      <c r="G449" s="72"/>
      <c r="H449" s="70"/>
      <c r="I449" s="7"/>
      <c r="L449" s="17">
        <f>L$17</f>
        <v>0</v>
      </c>
    </row>
    <row r="450" spans="1:12" ht="19.5" thickTop="1" thickBot="1">
      <c r="B450" s="64">
        <f>B448+B449</f>
        <v>0</v>
      </c>
      <c r="C450" s="65">
        <f t="shared" ref="C450" si="70">C448+C449</f>
        <v>0</v>
      </c>
      <c r="D450" s="65">
        <f t="shared" ref="D450" si="71">D448+D449</f>
        <v>0</v>
      </c>
      <c r="E450" s="66">
        <f t="shared" ref="E450" si="72">E448+E449</f>
        <v>0</v>
      </c>
      <c r="F450" s="45">
        <f>F448+F449</f>
        <v>0</v>
      </c>
    </row>
    <row r="451" spans="1:12" ht="20.25" thickTop="1" thickBot="1">
      <c r="A451" s="5">
        <f>'Название и список группы'!A26</f>
        <v>25</v>
      </c>
      <c r="B451" s="18">
        <f>'Название и список группы'!B26</f>
        <v>0</v>
      </c>
      <c r="C451" s="18"/>
      <c r="D451" s="18"/>
      <c r="E451" s="18"/>
      <c r="F451" s="18"/>
      <c r="G451" s="18"/>
      <c r="H451" s="18"/>
      <c r="I451" s="18"/>
      <c r="J451" s="18"/>
    </row>
    <row r="452" spans="1:12" ht="19.5" thickTop="1" thickBot="1">
      <c r="A452" s="75" t="s">
        <v>95</v>
      </c>
      <c r="B452" s="14">
        <v>0</v>
      </c>
      <c r="C452" s="14">
        <v>1</v>
      </c>
      <c r="D452" s="14">
        <v>2</v>
      </c>
      <c r="E452" s="14">
        <v>3</v>
      </c>
      <c r="F452" s="69"/>
      <c r="G452" s="68"/>
      <c r="H452" s="68"/>
      <c r="I452" s="3"/>
      <c r="J452" s="73" t="s">
        <v>0</v>
      </c>
      <c r="L452" s="4" t="str">
        <f>L$2</f>
        <v>12 серий бросков монеты</v>
      </c>
    </row>
    <row r="453" spans="1:12" ht="20.25" thickTop="1" thickBot="1">
      <c r="A453" s="75" t="s">
        <v>82</v>
      </c>
      <c r="B453" s="90"/>
      <c r="C453" s="91"/>
      <c r="D453" s="91"/>
      <c r="E453" s="92"/>
      <c r="F453" s="69"/>
      <c r="G453" s="69"/>
      <c r="H453" s="70"/>
      <c r="I453" s="6"/>
      <c r="J453" s="74">
        <f>Протоколы!J453</f>
        <v>9.9999999999999995E-7</v>
      </c>
      <c r="L453" s="17" t="str">
        <f>L$3</f>
        <v>Если в первом броске серии</v>
      </c>
    </row>
    <row r="454" spans="1:12" ht="19.5" thickTop="1">
      <c r="A454" s="78" t="s">
        <v>92</v>
      </c>
      <c r="B454" s="82">
        <f>B464*(B452-E462)+E461</f>
        <v>0</v>
      </c>
      <c r="C454" s="21">
        <f>B464*(C452-E462)+E461</f>
        <v>0</v>
      </c>
      <c r="D454" s="21">
        <f>B464*(D452-E462)+E461</f>
        <v>0</v>
      </c>
      <c r="E454" s="83">
        <f>B464*(E452-E462)+E461</f>
        <v>0</v>
      </c>
      <c r="F454" s="77"/>
      <c r="G454" s="77"/>
      <c r="H454" s="70"/>
      <c r="I454" s="6"/>
      <c r="L454" s="17" t="str">
        <f>L$4</f>
        <v>выпал "орел", то начисляется 1 балл и</v>
      </c>
    </row>
    <row r="455" spans="1:12" ht="18.75">
      <c r="A455" s="75" t="s">
        <v>94</v>
      </c>
      <c r="B455" s="84"/>
      <c r="C455" s="76"/>
      <c r="D455" s="54"/>
      <c r="E455" s="93"/>
      <c r="F455" s="77"/>
      <c r="G455" s="77"/>
      <c r="H455" s="70"/>
      <c r="I455" s="6"/>
      <c r="L455" s="17" t="str">
        <f>L$5</f>
        <v xml:space="preserve"> серию завершает второй бросок.</v>
      </c>
    </row>
    <row r="456" spans="1:12" ht="19.5" thickBot="1">
      <c r="A456" s="78" t="s">
        <v>91</v>
      </c>
      <c r="B456" s="86"/>
      <c r="C456" s="87"/>
      <c r="D456" s="88">
        <f>B463*(D452-E461)+E462</f>
        <v>0</v>
      </c>
      <c r="E456" s="89">
        <f>B463*(E452-E461)+E462</f>
        <v>0</v>
      </c>
      <c r="F456" s="77"/>
      <c r="G456" s="77"/>
      <c r="H456" s="70"/>
      <c r="I456" s="7"/>
      <c r="L456" s="17" t="str">
        <f>L$6</f>
        <v xml:space="preserve"> Если на втором броске "орел",</v>
      </c>
    </row>
    <row r="457" spans="1:12" ht="19.5" thickTop="1">
      <c r="A457" s="75"/>
      <c r="B457" s="77"/>
      <c r="C457" s="77"/>
      <c r="D457" s="77"/>
      <c r="E457" s="76"/>
      <c r="F457" s="77"/>
      <c r="G457" s="77"/>
      <c r="H457" s="70"/>
      <c r="I457" s="7"/>
      <c r="L457" s="17" t="str">
        <f>L$7</f>
        <v>добавляют 2 балла, иначе 0.</v>
      </c>
    </row>
    <row r="458" spans="1:12" ht="18.75">
      <c r="A458" s="78"/>
      <c r="B458" s="77"/>
      <c r="C458" s="77"/>
      <c r="D458" s="77"/>
      <c r="E458" s="77"/>
      <c r="F458" s="77"/>
      <c r="G458" s="77"/>
      <c r="H458" s="70"/>
      <c r="I458" s="7"/>
      <c r="L458" s="17" t="str">
        <f>L$8</f>
        <v>Если в первом броске серии</v>
      </c>
    </row>
    <row r="459" spans="1:12" ht="18.75">
      <c r="A459" s="78"/>
      <c r="B459" s="77"/>
      <c r="C459" s="77"/>
      <c r="D459" s="77"/>
      <c r="E459" s="77"/>
      <c r="F459" s="77"/>
      <c r="G459" s="77"/>
      <c r="H459" s="70"/>
      <c r="I459" s="7"/>
      <c r="L459" s="17" t="str">
        <f>L$9</f>
        <v>выпала "решка", то серию завершают</v>
      </c>
    </row>
    <row r="460" spans="1:12" ht="18.75">
      <c r="A460" s="78"/>
      <c r="B460" s="77"/>
      <c r="C460" s="77"/>
      <c r="D460" s="77"/>
      <c r="E460" s="77"/>
      <c r="F460" s="77"/>
      <c r="G460" s="77"/>
      <c r="H460" s="70"/>
      <c r="I460" s="7"/>
      <c r="L460" s="17" t="str">
        <f>L$10</f>
        <v xml:space="preserve"> второй и третий броски.</v>
      </c>
    </row>
    <row r="461" spans="1:12" ht="18.75">
      <c r="A461" s="78" t="s">
        <v>86</v>
      </c>
      <c r="B461" s="94"/>
      <c r="C461" s="77"/>
      <c r="D461" s="78" t="s">
        <v>83</v>
      </c>
      <c r="E461" s="94"/>
      <c r="F461" s="77"/>
      <c r="G461" s="77"/>
      <c r="H461" s="70"/>
      <c r="I461" s="7"/>
      <c r="L461" s="17" t="str">
        <f>L$11</f>
        <v xml:space="preserve"> За каждого "орла" при 2 и 3-м броске</v>
      </c>
    </row>
    <row r="462" spans="1:12" ht="18.75">
      <c r="A462" s="78" t="s">
        <v>85</v>
      </c>
      <c r="B462" s="94"/>
      <c r="C462" s="77"/>
      <c r="D462" s="78" t="s">
        <v>84</v>
      </c>
      <c r="E462" s="94"/>
      <c r="F462" s="77"/>
      <c r="G462" s="77"/>
      <c r="H462" s="70"/>
      <c r="I462" s="7"/>
      <c r="L462" s="17" t="str">
        <f>L$12</f>
        <v>начисляется 1 балл.</v>
      </c>
    </row>
    <row r="463" spans="1:12" ht="18.75">
      <c r="A463" s="78" t="s">
        <v>87</v>
      </c>
      <c r="B463" s="77">
        <f>IF(E463=0,0,B462/E463)</f>
        <v>0</v>
      </c>
      <c r="C463" s="77"/>
      <c r="D463" s="78" t="s">
        <v>88</v>
      </c>
      <c r="E463" s="94"/>
      <c r="F463" s="77"/>
      <c r="G463" s="77"/>
      <c r="H463" s="70"/>
      <c r="I463" s="7"/>
      <c r="L463" s="17" t="str">
        <f>L$13</f>
        <v>X - общее число бросков в серии,</v>
      </c>
    </row>
    <row r="464" spans="1:12" ht="18.75">
      <c r="A464" s="78" t="s">
        <v>90</v>
      </c>
      <c r="B464" s="77">
        <f>IF(E463=0,0,B462/E464)</f>
        <v>0</v>
      </c>
      <c r="C464" s="77"/>
      <c r="D464" s="78" t="s">
        <v>89</v>
      </c>
      <c r="E464" s="94"/>
      <c r="F464" s="77"/>
      <c r="G464" s="77"/>
      <c r="H464" s="70"/>
      <c r="I464" s="7"/>
      <c r="L464" s="17" t="str">
        <f>L$14</f>
        <v>Y - число начисленных баллов.</v>
      </c>
    </row>
    <row r="465" spans="1:12" ht="19.5" thickBot="1">
      <c r="A465" s="67" t="s">
        <v>80</v>
      </c>
      <c r="B465" s="52">
        <v>0</v>
      </c>
      <c r="C465" s="52">
        <v>1</v>
      </c>
      <c r="D465" s="52">
        <v>2</v>
      </c>
      <c r="E465" s="53">
        <v>3</v>
      </c>
      <c r="G465" s="71"/>
      <c r="H465" s="70"/>
      <c r="I465" s="7"/>
      <c r="L465" s="17">
        <f>L$15</f>
        <v>0</v>
      </c>
    </row>
    <row r="466" spans="1:12" ht="20.25" thickTop="1" thickBot="1">
      <c r="A466" s="28">
        <v>2</v>
      </c>
      <c r="B466" s="48">
        <f>IF(Протоколы!F468=0,0,Протоколы!B466/Протоколы!F468)</f>
        <v>0</v>
      </c>
      <c r="C466" s="48">
        <f>IF(Протоколы!F468=0,0,Протоколы!C466/Протоколы!F468)</f>
        <v>0</v>
      </c>
      <c r="D466" s="48">
        <f>IF(Протоколы!F468=0,0,Протоколы!D466/Протоколы!F468)</f>
        <v>0</v>
      </c>
      <c r="E466" s="48">
        <f>IF(Протоколы!F468=0,0,Протоколы!E466/Протоколы!F468)</f>
        <v>0</v>
      </c>
      <c r="F466" s="62">
        <f>SUM(B466:E466)</f>
        <v>0</v>
      </c>
      <c r="G466" s="69"/>
      <c r="H466" s="70"/>
      <c r="I466" s="7"/>
      <c r="L466" s="17">
        <f>L$16</f>
        <v>0</v>
      </c>
    </row>
    <row r="467" spans="1:12" ht="19.5" thickBot="1">
      <c r="A467" s="29">
        <v>3</v>
      </c>
      <c r="B467" s="48">
        <f>IF(Протоколы!F468=0,0,Протоколы!B467/Протоколы!F468)</f>
        <v>0</v>
      </c>
      <c r="C467" s="48">
        <f>IF(Протоколы!F468=0,0,Протоколы!C467/Протоколы!F468)</f>
        <v>0</v>
      </c>
      <c r="D467" s="48">
        <f>IF(Протоколы!F468=0,0,Протоколы!D467/Протоколы!F468)</f>
        <v>0</v>
      </c>
      <c r="E467" s="48">
        <f>IF(Протоколы!F468=0,0,Протоколы!E467/Протоколы!F468)</f>
        <v>0</v>
      </c>
      <c r="F467" s="63">
        <f>SUM(B467:E467)</f>
        <v>0</v>
      </c>
      <c r="G467" s="72"/>
      <c r="H467" s="70"/>
      <c r="I467" s="7"/>
      <c r="L467" s="17">
        <f>L$17</f>
        <v>0</v>
      </c>
    </row>
    <row r="468" spans="1:12" ht="19.5" thickTop="1" thickBot="1">
      <c r="B468" s="64">
        <f>B466+B467</f>
        <v>0</v>
      </c>
      <c r="C468" s="65">
        <f t="shared" ref="C468" si="73">C466+C467</f>
        <v>0</v>
      </c>
      <c r="D468" s="65">
        <f t="shared" ref="D468" si="74">D466+D467</f>
        <v>0</v>
      </c>
      <c r="E468" s="66">
        <f t="shared" ref="E468" si="75">E466+E467</f>
        <v>0</v>
      </c>
      <c r="F468" s="45">
        <f>F466+F467</f>
        <v>0</v>
      </c>
    </row>
    <row r="469" spans="1:12" ht="20.25" thickTop="1" thickBot="1">
      <c r="A469" s="5">
        <f>'Название и список группы'!A27</f>
        <v>26</v>
      </c>
      <c r="B469" s="18">
        <f>'Название и список группы'!B27</f>
        <v>0</v>
      </c>
      <c r="C469" s="18"/>
      <c r="D469" s="18"/>
      <c r="E469" s="18"/>
      <c r="F469" s="18"/>
      <c r="G469" s="18"/>
      <c r="H469" s="18"/>
      <c r="I469" s="18"/>
      <c r="J469" s="18"/>
    </row>
    <row r="470" spans="1:12" ht="19.5" thickTop="1" thickBot="1">
      <c r="A470" s="75" t="s">
        <v>95</v>
      </c>
      <c r="B470" s="14">
        <v>0</v>
      </c>
      <c r="C470" s="14">
        <v>1</v>
      </c>
      <c r="D470" s="14">
        <v>2</v>
      </c>
      <c r="E470" s="14">
        <v>3</v>
      </c>
      <c r="F470" s="69"/>
      <c r="G470" s="68"/>
      <c r="H470" s="68"/>
      <c r="I470" s="3"/>
      <c r="J470" s="73" t="s">
        <v>0</v>
      </c>
      <c r="L470" s="4" t="str">
        <f>L$2</f>
        <v>12 серий бросков монеты</v>
      </c>
    </row>
    <row r="471" spans="1:12" ht="20.25" thickTop="1" thickBot="1">
      <c r="A471" s="75" t="s">
        <v>82</v>
      </c>
      <c r="B471" s="90"/>
      <c r="C471" s="91"/>
      <c r="D471" s="91"/>
      <c r="E471" s="92"/>
      <c r="F471" s="69"/>
      <c r="G471" s="69"/>
      <c r="H471" s="70"/>
      <c r="I471" s="6"/>
      <c r="J471" s="74">
        <f>Протоколы!J471</f>
        <v>9.9999999999999995E-7</v>
      </c>
      <c r="L471" s="17" t="str">
        <f>L$3</f>
        <v>Если в первом броске серии</v>
      </c>
    </row>
    <row r="472" spans="1:12" ht="19.5" thickTop="1">
      <c r="A472" s="78" t="s">
        <v>92</v>
      </c>
      <c r="B472" s="82">
        <f>B482*(B470-E480)+E479</f>
        <v>0</v>
      </c>
      <c r="C472" s="21">
        <f>B482*(C470-E480)+E479</f>
        <v>0</v>
      </c>
      <c r="D472" s="21">
        <f>B482*(D470-E480)+E479</f>
        <v>0</v>
      </c>
      <c r="E472" s="83">
        <f>B482*(E470-E480)+E479</f>
        <v>0</v>
      </c>
      <c r="F472" s="77"/>
      <c r="G472" s="77"/>
      <c r="H472" s="70"/>
      <c r="I472" s="6"/>
      <c r="L472" s="17" t="str">
        <f>L$4</f>
        <v>выпал "орел", то начисляется 1 балл и</v>
      </c>
    </row>
    <row r="473" spans="1:12" ht="18.75">
      <c r="A473" s="75" t="s">
        <v>94</v>
      </c>
      <c r="B473" s="84"/>
      <c r="C473" s="76"/>
      <c r="D473" s="54"/>
      <c r="E473" s="93"/>
      <c r="F473" s="77"/>
      <c r="G473" s="77"/>
      <c r="H473" s="70"/>
      <c r="I473" s="6"/>
      <c r="L473" s="17" t="str">
        <f>L$5</f>
        <v xml:space="preserve"> серию завершает второй бросок.</v>
      </c>
    </row>
    <row r="474" spans="1:12" ht="19.5" thickBot="1">
      <c r="A474" s="78" t="s">
        <v>91</v>
      </c>
      <c r="B474" s="86"/>
      <c r="C474" s="87"/>
      <c r="D474" s="88">
        <f>B481*(D470-E479)+E480</f>
        <v>0</v>
      </c>
      <c r="E474" s="89">
        <f>B481*(E470-E479)+E480</f>
        <v>0</v>
      </c>
      <c r="F474" s="77"/>
      <c r="G474" s="77"/>
      <c r="H474" s="70"/>
      <c r="I474" s="7"/>
      <c r="L474" s="17" t="str">
        <f>L$6</f>
        <v xml:space="preserve"> Если на втором броске "орел",</v>
      </c>
    </row>
    <row r="475" spans="1:12" ht="19.5" thickTop="1">
      <c r="A475" s="75"/>
      <c r="B475" s="77"/>
      <c r="C475" s="77"/>
      <c r="D475" s="77"/>
      <c r="E475" s="76"/>
      <c r="F475" s="77"/>
      <c r="G475" s="77"/>
      <c r="H475" s="70"/>
      <c r="I475" s="7"/>
      <c r="L475" s="17" t="str">
        <f>L$7</f>
        <v>добавляют 2 балла, иначе 0.</v>
      </c>
    </row>
    <row r="476" spans="1:12" ht="18.75">
      <c r="A476" s="78"/>
      <c r="B476" s="77"/>
      <c r="C476" s="77"/>
      <c r="D476" s="77"/>
      <c r="E476" s="77"/>
      <c r="F476" s="77"/>
      <c r="G476" s="77"/>
      <c r="H476" s="70"/>
      <c r="I476" s="7"/>
      <c r="L476" s="17" t="str">
        <f>L$8</f>
        <v>Если в первом броске серии</v>
      </c>
    </row>
    <row r="477" spans="1:12" ht="18.75">
      <c r="A477" s="78"/>
      <c r="B477" s="77"/>
      <c r="C477" s="77"/>
      <c r="D477" s="77"/>
      <c r="E477" s="77"/>
      <c r="F477" s="77"/>
      <c r="G477" s="77"/>
      <c r="H477" s="70"/>
      <c r="I477" s="7"/>
      <c r="L477" s="17" t="str">
        <f>L$9</f>
        <v>выпала "решка", то серию завершают</v>
      </c>
    </row>
    <row r="478" spans="1:12" ht="18.75">
      <c r="A478" s="78"/>
      <c r="B478" s="77"/>
      <c r="C478" s="77"/>
      <c r="D478" s="77"/>
      <c r="E478" s="77"/>
      <c r="F478" s="77"/>
      <c r="G478" s="77"/>
      <c r="H478" s="70"/>
      <c r="I478" s="7"/>
      <c r="L478" s="17" t="str">
        <f>L$10</f>
        <v xml:space="preserve"> второй и третий броски.</v>
      </c>
    </row>
    <row r="479" spans="1:12" ht="18.75">
      <c r="A479" s="78" t="s">
        <v>86</v>
      </c>
      <c r="B479" s="94"/>
      <c r="C479" s="77"/>
      <c r="D479" s="78" t="s">
        <v>83</v>
      </c>
      <c r="E479" s="94"/>
      <c r="F479" s="77"/>
      <c r="G479" s="77"/>
      <c r="H479" s="70"/>
      <c r="I479" s="7"/>
      <c r="L479" s="17" t="str">
        <f>L$11</f>
        <v xml:space="preserve"> За каждого "орла" при 2 и 3-м броске</v>
      </c>
    </row>
    <row r="480" spans="1:12" ht="18.75">
      <c r="A480" s="78" t="s">
        <v>85</v>
      </c>
      <c r="B480" s="94"/>
      <c r="C480" s="77"/>
      <c r="D480" s="78" t="s">
        <v>84</v>
      </c>
      <c r="E480" s="94"/>
      <c r="F480" s="77"/>
      <c r="G480" s="77"/>
      <c r="H480" s="70"/>
      <c r="I480" s="7"/>
      <c r="L480" s="17" t="str">
        <f>L$12</f>
        <v>начисляется 1 балл.</v>
      </c>
    </row>
    <row r="481" spans="1:12" ht="18.75">
      <c r="A481" s="78" t="s">
        <v>87</v>
      </c>
      <c r="B481" s="77">
        <f>IF(E481=0,0,B480/E481)</f>
        <v>0</v>
      </c>
      <c r="C481" s="77"/>
      <c r="D481" s="78" t="s">
        <v>88</v>
      </c>
      <c r="E481" s="94"/>
      <c r="F481" s="77"/>
      <c r="G481" s="77"/>
      <c r="H481" s="70"/>
      <c r="I481" s="7"/>
      <c r="L481" s="17" t="str">
        <f>L$13</f>
        <v>X - общее число бросков в серии,</v>
      </c>
    </row>
    <row r="482" spans="1:12" ht="18.75">
      <c r="A482" s="78" t="s">
        <v>90</v>
      </c>
      <c r="B482" s="77">
        <f>IF(E481=0,0,B480/E482)</f>
        <v>0</v>
      </c>
      <c r="C482" s="77"/>
      <c r="D482" s="78" t="s">
        <v>89</v>
      </c>
      <c r="E482" s="94"/>
      <c r="F482" s="77"/>
      <c r="G482" s="77"/>
      <c r="H482" s="70"/>
      <c r="I482" s="7"/>
      <c r="L482" s="17" t="str">
        <f>L$14</f>
        <v>Y - число начисленных баллов.</v>
      </c>
    </row>
    <row r="483" spans="1:12" ht="19.5" thickBot="1">
      <c r="A483" s="67" t="s">
        <v>80</v>
      </c>
      <c r="B483" s="52">
        <v>0</v>
      </c>
      <c r="C483" s="52">
        <v>1</v>
      </c>
      <c r="D483" s="52">
        <v>2</v>
      </c>
      <c r="E483" s="53">
        <v>3</v>
      </c>
      <c r="G483" s="71"/>
      <c r="H483" s="70"/>
      <c r="I483" s="7"/>
      <c r="L483" s="17">
        <f>L$15</f>
        <v>0</v>
      </c>
    </row>
    <row r="484" spans="1:12" ht="20.25" thickTop="1" thickBot="1">
      <c r="A484" s="28">
        <v>2</v>
      </c>
      <c r="B484" s="48">
        <f>IF(Протоколы!F486=0,0,Протоколы!B484/Протоколы!F486)</f>
        <v>0</v>
      </c>
      <c r="C484" s="48">
        <f>IF(Протоколы!F486=0,0,Протоколы!C484/Протоколы!F486)</f>
        <v>0</v>
      </c>
      <c r="D484" s="48">
        <f>IF(Протоколы!F486=0,0,Протоколы!D484/Протоколы!F486)</f>
        <v>0</v>
      </c>
      <c r="E484" s="48">
        <f>IF(Протоколы!F486=0,0,Протоколы!E484/Протоколы!F486)</f>
        <v>0</v>
      </c>
      <c r="F484" s="62">
        <f>SUM(B484:E484)</f>
        <v>0</v>
      </c>
      <c r="G484" s="69"/>
      <c r="H484" s="70"/>
      <c r="I484" s="7"/>
      <c r="L484" s="17">
        <f>L$16</f>
        <v>0</v>
      </c>
    </row>
    <row r="485" spans="1:12" ht="19.5" thickBot="1">
      <c r="A485" s="29">
        <v>3</v>
      </c>
      <c r="B485" s="48">
        <f>IF(Протоколы!F486=0,0,Протоколы!B485/Протоколы!F486)</f>
        <v>0</v>
      </c>
      <c r="C485" s="48">
        <f>IF(Протоколы!F486=0,0,Протоколы!C485/Протоколы!F486)</f>
        <v>0</v>
      </c>
      <c r="D485" s="48">
        <f>IF(Протоколы!F486=0,0,Протоколы!D485/Протоколы!F486)</f>
        <v>0</v>
      </c>
      <c r="E485" s="48">
        <f>IF(Протоколы!F486=0,0,Протоколы!E485/Протоколы!F486)</f>
        <v>0</v>
      </c>
      <c r="F485" s="63">
        <f>SUM(B485:E485)</f>
        <v>0</v>
      </c>
      <c r="G485" s="72"/>
      <c r="H485" s="70"/>
      <c r="I485" s="7"/>
      <c r="L485" s="17">
        <f>L$17</f>
        <v>0</v>
      </c>
    </row>
    <row r="486" spans="1:12" ht="19.5" thickTop="1" thickBot="1">
      <c r="B486" s="64">
        <f>B484+B485</f>
        <v>0</v>
      </c>
      <c r="C486" s="65">
        <f t="shared" ref="C486" si="76">C484+C485</f>
        <v>0</v>
      </c>
      <c r="D486" s="65">
        <f t="shared" ref="D486" si="77">D484+D485</f>
        <v>0</v>
      </c>
      <c r="E486" s="66">
        <f t="shared" ref="E486" si="78">E484+E485</f>
        <v>0</v>
      </c>
      <c r="F486" s="45">
        <f>F484+F485</f>
        <v>0</v>
      </c>
    </row>
    <row r="487" spans="1:12" ht="20.25" thickTop="1" thickBot="1">
      <c r="A487" s="5">
        <f>'Название и список группы'!A28</f>
        <v>27</v>
      </c>
      <c r="B487" s="18">
        <f>'Название и список группы'!B28</f>
        <v>0</v>
      </c>
      <c r="C487" s="18"/>
      <c r="D487" s="18"/>
      <c r="E487" s="18"/>
      <c r="F487" s="18"/>
      <c r="G487" s="18"/>
      <c r="H487" s="18"/>
      <c r="I487" s="18"/>
      <c r="J487" s="18"/>
    </row>
    <row r="488" spans="1:12" ht="19.5" thickTop="1" thickBot="1">
      <c r="A488" s="75" t="s">
        <v>95</v>
      </c>
      <c r="B488" s="14">
        <v>0</v>
      </c>
      <c r="C488" s="14">
        <v>1</v>
      </c>
      <c r="D488" s="14">
        <v>2</v>
      </c>
      <c r="E488" s="14">
        <v>3</v>
      </c>
      <c r="F488" s="69"/>
      <c r="G488" s="68"/>
      <c r="H488" s="68"/>
      <c r="I488" s="3"/>
      <c r="J488" s="73" t="s">
        <v>0</v>
      </c>
      <c r="L488" s="4" t="str">
        <f>L$2</f>
        <v>12 серий бросков монеты</v>
      </c>
    </row>
    <row r="489" spans="1:12" ht="20.25" thickTop="1" thickBot="1">
      <c r="A489" s="75" t="s">
        <v>82</v>
      </c>
      <c r="B489" s="90"/>
      <c r="C489" s="91"/>
      <c r="D489" s="91"/>
      <c r="E489" s="92"/>
      <c r="F489" s="69"/>
      <c r="G489" s="69"/>
      <c r="H489" s="70"/>
      <c r="I489" s="6"/>
      <c r="J489" s="74">
        <f>Протоколы!J489</f>
        <v>9.9999999999999995E-7</v>
      </c>
      <c r="L489" s="17" t="str">
        <f>L$3</f>
        <v>Если в первом броске серии</v>
      </c>
    </row>
    <row r="490" spans="1:12" ht="19.5" thickTop="1">
      <c r="A490" s="78" t="s">
        <v>92</v>
      </c>
      <c r="B490" s="82">
        <f>B500*(B488-E498)+E497</f>
        <v>0</v>
      </c>
      <c r="C490" s="21">
        <f>B500*(C488-E498)+E497</f>
        <v>0</v>
      </c>
      <c r="D490" s="21">
        <f>B500*(D488-E498)+E497</f>
        <v>0</v>
      </c>
      <c r="E490" s="83">
        <f>B500*(E488-E498)+E497</f>
        <v>0</v>
      </c>
      <c r="F490" s="77"/>
      <c r="G490" s="77"/>
      <c r="H490" s="70"/>
      <c r="I490" s="6"/>
      <c r="L490" s="17" t="str">
        <f>L$4</f>
        <v>выпал "орел", то начисляется 1 балл и</v>
      </c>
    </row>
    <row r="491" spans="1:12" ht="18.75">
      <c r="A491" s="75" t="s">
        <v>94</v>
      </c>
      <c r="B491" s="84"/>
      <c r="C491" s="76"/>
      <c r="D491" s="54"/>
      <c r="E491" s="93"/>
      <c r="F491" s="77"/>
      <c r="G491" s="77"/>
      <c r="H491" s="70"/>
      <c r="I491" s="6"/>
      <c r="L491" s="17" t="str">
        <f>L$5</f>
        <v xml:space="preserve"> серию завершает второй бросок.</v>
      </c>
    </row>
    <row r="492" spans="1:12" ht="19.5" thickBot="1">
      <c r="A492" s="78" t="s">
        <v>91</v>
      </c>
      <c r="B492" s="86"/>
      <c r="C492" s="87"/>
      <c r="D492" s="88">
        <f>B499*(D488-E497)+E498</f>
        <v>0</v>
      </c>
      <c r="E492" s="89">
        <f>B499*(E488-E497)+E498</f>
        <v>0</v>
      </c>
      <c r="F492" s="77"/>
      <c r="G492" s="77"/>
      <c r="H492" s="70"/>
      <c r="I492" s="7"/>
      <c r="L492" s="17" t="str">
        <f>L$6</f>
        <v xml:space="preserve"> Если на втором броске "орел",</v>
      </c>
    </row>
    <row r="493" spans="1:12" ht="19.5" thickTop="1">
      <c r="A493" s="75"/>
      <c r="B493" s="77"/>
      <c r="C493" s="77"/>
      <c r="D493" s="77"/>
      <c r="E493" s="76"/>
      <c r="F493" s="77"/>
      <c r="G493" s="77"/>
      <c r="H493" s="70"/>
      <c r="I493" s="7"/>
      <c r="L493" s="17" t="str">
        <f>L$7</f>
        <v>добавляют 2 балла, иначе 0.</v>
      </c>
    </row>
    <row r="494" spans="1:12" ht="18.75">
      <c r="A494" s="78"/>
      <c r="B494" s="77"/>
      <c r="C494" s="77"/>
      <c r="D494" s="77"/>
      <c r="E494" s="77"/>
      <c r="F494" s="77"/>
      <c r="G494" s="77"/>
      <c r="H494" s="70"/>
      <c r="I494" s="7"/>
      <c r="L494" s="17" t="str">
        <f>L$8</f>
        <v>Если в первом броске серии</v>
      </c>
    </row>
    <row r="495" spans="1:12" ht="18.75">
      <c r="A495" s="78"/>
      <c r="B495" s="77"/>
      <c r="C495" s="77"/>
      <c r="D495" s="77"/>
      <c r="E495" s="77"/>
      <c r="F495" s="77"/>
      <c r="G495" s="77"/>
      <c r="H495" s="70"/>
      <c r="I495" s="7"/>
      <c r="L495" s="17" t="str">
        <f>L$9</f>
        <v>выпала "решка", то серию завершают</v>
      </c>
    </row>
    <row r="496" spans="1:12" ht="18.75">
      <c r="A496" s="78"/>
      <c r="B496" s="77"/>
      <c r="C496" s="77"/>
      <c r="D496" s="77"/>
      <c r="E496" s="77"/>
      <c r="F496" s="77"/>
      <c r="G496" s="77"/>
      <c r="H496" s="70"/>
      <c r="I496" s="7"/>
      <c r="L496" s="17" t="str">
        <f>L$10</f>
        <v xml:space="preserve"> второй и третий броски.</v>
      </c>
    </row>
    <row r="497" spans="1:12" ht="18.75">
      <c r="A497" s="78" t="s">
        <v>86</v>
      </c>
      <c r="B497" s="94"/>
      <c r="C497" s="77"/>
      <c r="D497" s="78" t="s">
        <v>83</v>
      </c>
      <c r="E497" s="94"/>
      <c r="F497" s="77"/>
      <c r="G497" s="77"/>
      <c r="H497" s="70"/>
      <c r="I497" s="7"/>
      <c r="L497" s="17" t="str">
        <f>L$11</f>
        <v xml:space="preserve"> За каждого "орла" при 2 и 3-м броске</v>
      </c>
    </row>
    <row r="498" spans="1:12" ht="18.75">
      <c r="A498" s="78" t="s">
        <v>85</v>
      </c>
      <c r="B498" s="94"/>
      <c r="C498" s="77"/>
      <c r="D498" s="78" t="s">
        <v>84</v>
      </c>
      <c r="E498" s="94"/>
      <c r="F498" s="77"/>
      <c r="G498" s="77"/>
      <c r="H498" s="70"/>
      <c r="I498" s="7"/>
      <c r="L498" s="17" t="str">
        <f>L$12</f>
        <v>начисляется 1 балл.</v>
      </c>
    </row>
    <row r="499" spans="1:12" ht="18.75">
      <c r="A499" s="78" t="s">
        <v>87</v>
      </c>
      <c r="B499" s="77">
        <f>IF(E499=0,0,B498/E499)</f>
        <v>0</v>
      </c>
      <c r="C499" s="77"/>
      <c r="D499" s="78" t="s">
        <v>88</v>
      </c>
      <c r="E499" s="94"/>
      <c r="F499" s="77"/>
      <c r="G499" s="77"/>
      <c r="H499" s="70"/>
      <c r="I499" s="7"/>
      <c r="L499" s="17" t="str">
        <f>L$13</f>
        <v>X - общее число бросков в серии,</v>
      </c>
    </row>
    <row r="500" spans="1:12" ht="18.75">
      <c r="A500" s="78" t="s">
        <v>90</v>
      </c>
      <c r="B500" s="77">
        <f>IF(E499=0,0,B498/E500)</f>
        <v>0</v>
      </c>
      <c r="C500" s="77"/>
      <c r="D500" s="78" t="s">
        <v>89</v>
      </c>
      <c r="E500" s="94"/>
      <c r="F500" s="77"/>
      <c r="G500" s="77"/>
      <c r="H500" s="70"/>
      <c r="I500" s="7"/>
      <c r="L500" s="17" t="str">
        <f>L$14</f>
        <v>Y - число начисленных баллов.</v>
      </c>
    </row>
    <row r="501" spans="1:12" ht="19.5" thickBot="1">
      <c r="A501" s="67" t="s">
        <v>80</v>
      </c>
      <c r="B501" s="52">
        <v>0</v>
      </c>
      <c r="C501" s="52">
        <v>1</v>
      </c>
      <c r="D501" s="52">
        <v>2</v>
      </c>
      <c r="E501" s="53">
        <v>3</v>
      </c>
      <c r="G501" s="71"/>
      <c r="H501" s="70"/>
      <c r="I501" s="7"/>
      <c r="L501" s="17">
        <f>L$15</f>
        <v>0</v>
      </c>
    </row>
    <row r="502" spans="1:12" ht="20.25" thickTop="1" thickBot="1">
      <c r="A502" s="28">
        <v>2</v>
      </c>
      <c r="B502" s="48">
        <f>IF(Протоколы!F504=0,0,Протоколы!B502/Протоколы!F504)</f>
        <v>0</v>
      </c>
      <c r="C502" s="48">
        <f>IF(Протоколы!F504=0,0,Протоколы!C502/Протоколы!F504)</f>
        <v>0</v>
      </c>
      <c r="D502" s="48">
        <f>IF(Протоколы!F504=0,0,Протоколы!D502/Протоколы!F504)</f>
        <v>0</v>
      </c>
      <c r="E502" s="48">
        <f>IF(Протоколы!F504=0,0,Протоколы!E502/Протоколы!F504)</f>
        <v>0</v>
      </c>
      <c r="F502" s="62">
        <f>SUM(B502:E502)</f>
        <v>0</v>
      </c>
      <c r="G502" s="69"/>
      <c r="H502" s="70"/>
      <c r="I502" s="7"/>
      <c r="L502" s="17">
        <f>L$16</f>
        <v>0</v>
      </c>
    </row>
    <row r="503" spans="1:12" ht="19.5" thickBot="1">
      <c r="A503" s="29">
        <v>3</v>
      </c>
      <c r="B503" s="48">
        <f>IF(Протоколы!F504=0,0,Протоколы!B503/Протоколы!F504)</f>
        <v>0</v>
      </c>
      <c r="C503" s="48">
        <f>IF(Протоколы!F504=0,0,Протоколы!C503/Протоколы!F504)</f>
        <v>0</v>
      </c>
      <c r="D503" s="48">
        <f>IF(Протоколы!F504=0,0,Протоколы!D503/Протоколы!F504)</f>
        <v>0</v>
      </c>
      <c r="E503" s="48">
        <f>IF(Протоколы!F504=0,0,Протоколы!E503/Протоколы!F504)</f>
        <v>0</v>
      </c>
      <c r="F503" s="63">
        <f>SUM(B503:E503)</f>
        <v>0</v>
      </c>
      <c r="G503" s="72"/>
      <c r="H503" s="70"/>
      <c r="I503" s="7"/>
      <c r="L503" s="17">
        <f>L$17</f>
        <v>0</v>
      </c>
    </row>
    <row r="504" spans="1:12" ht="19.5" thickTop="1" thickBot="1">
      <c r="B504" s="64">
        <f>B502+B503</f>
        <v>0</v>
      </c>
      <c r="C504" s="65">
        <f t="shared" ref="C504" si="79">C502+C503</f>
        <v>0</v>
      </c>
      <c r="D504" s="65">
        <f t="shared" ref="D504" si="80">D502+D503</f>
        <v>0</v>
      </c>
      <c r="E504" s="66">
        <f t="shared" ref="E504" si="81">E502+E503</f>
        <v>0</v>
      </c>
      <c r="F504" s="45">
        <f>F502+F503</f>
        <v>0</v>
      </c>
    </row>
    <row r="505" spans="1:12" ht="20.25" thickTop="1" thickBot="1">
      <c r="A505" s="5">
        <f>'Название и список группы'!A29</f>
        <v>28</v>
      </c>
      <c r="B505" s="18">
        <f>'Название и список группы'!B29</f>
        <v>0</v>
      </c>
      <c r="C505" s="18"/>
      <c r="D505" s="18"/>
      <c r="E505" s="18"/>
      <c r="F505" s="18"/>
      <c r="G505" s="18"/>
      <c r="H505" s="18"/>
      <c r="I505" s="18"/>
      <c r="J505" s="18"/>
    </row>
    <row r="506" spans="1:12" ht="19.5" thickTop="1" thickBot="1">
      <c r="A506" s="75" t="s">
        <v>95</v>
      </c>
      <c r="B506" s="14">
        <v>0</v>
      </c>
      <c r="C506" s="14">
        <v>1</v>
      </c>
      <c r="D506" s="14">
        <v>2</v>
      </c>
      <c r="E506" s="14">
        <v>3</v>
      </c>
      <c r="F506" s="69"/>
      <c r="G506" s="68"/>
      <c r="H506" s="68"/>
      <c r="I506" s="3"/>
      <c r="J506" s="73" t="s">
        <v>0</v>
      </c>
      <c r="L506" s="4" t="str">
        <f>L$2</f>
        <v>12 серий бросков монеты</v>
      </c>
    </row>
    <row r="507" spans="1:12" ht="20.25" thickTop="1" thickBot="1">
      <c r="A507" s="75" t="s">
        <v>82</v>
      </c>
      <c r="B507" s="90"/>
      <c r="C507" s="91"/>
      <c r="D507" s="91"/>
      <c r="E507" s="92"/>
      <c r="F507" s="69"/>
      <c r="G507" s="69"/>
      <c r="H507" s="70"/>
      <c r="I507" s="6"/>
      <c r="J507" s="74">
        <f>Протоколы!J507</f>
        <v>9.9999999999999995E-7</v>
      </c>
      <c r="L507" s="17" t="str">
        <f>L$3</f>
        <v>Если в первом броске серии</v>
      </c>
    </row>
    <row r="508" spans="1:12" ht="19.5" thickTop="1">
      <c r="A508" s="78" t="s">
        <v>92</v>
      </c>
      <c r="B508" s="82">
        <f>B518*(B506-E516)+E515</f>
        <v>0</v>
      </c>
      <c r="C508" s="21">
        <f>B518*(C506-E516)+E515</f>
        <v>0</v>
      </c>
      <c r="D508" s="21">
        <f>B518*(D506-E516)+E515</f>
        <v>0</v>
      </c>
      <c r="E508" s="83">
        <f>B518*(E506-E516)+E515</f>
        <v>0</v>
      </c>
      <c r="F508" s="77"/>
      <c r="G508" s="77"/>
      <c r="H508" s="70"/>
      <c r="I508" s="6"/>
      <c r="L508" s="17" t="str">
        <f>L$4</f>
        <v>выпал "орел", то начисляется 1 балл и</v>
      </c>
    </row>
    <row r="509" spans="1:12" ht="18.75">
      <c r="A509" s="75" t="s">
        <v>94</v>
      </c>
      <c r="B509" s="84"/>
      <c r="C509" s="76"/>
      <c r="D509" s="54"/>
      <c r="E509" s="93"/>
      <c r="F509" s="77"/>
      <c r="G509" s="77"/>
      <c r="H509" s="70"/>
      <c r="I509" s="6"/>
      <c r="L509" s="17" t="str">
        <f>L$5</f>
        <v xml:space="preserve"> серию завершает второй бросок.</v>
      </c>
    </row>
    <row r="510" spans="1:12" ht="19.5" thickBot="1">
      <c r="A510" s="78" t="s">
        <v>91</v>
      </c>
      <c r="B510" s="86"/>
      <c r="C510" s="87"/>
      <c r="D510" s="88">
        <f>B517*(D506-E515)+E516</f>
        <v>0</v>
      </c>
      <c r="E510" s="89">
        <f>B517*(E506-E515)+E516</f>
        <v>0</v>
      </c>
      <c r="F510" s="77"/>
      <c r="G510" s="77"/>
      <c r="H510" s="70"/>
      <c r="I510" s="7"/>
      <c r="L510" s="17" t="str">
        <f>L$6</f>
        <v xml:space="preserve"> Если на втором броске "орел",</v>
      </c>
    </row>
    <row r="511" spans="1:12" ht="19.5" thickTop="1">
      <c r="A511" s="75"/>
      <c r="B511" s="77"/>
      <c r="C511" s="77"/>
      <c r="D511" s="77"/>
      <c r="E511" s="76"/>
      <c r="F511" s="77"/>
      <c r="G511" s="77"/>
      <c r="H511" s="70"/>
      <c r="I511" s="7"/>
      <c r="L511" s="17" t="str">
        <f>L$7</f>
        <v>добавляют 2 балла, иначе 0.</v>
      </c>
    </row>
    <row r="512" spans="1:12" ht="18.75">
      <c r="A512" s="78"/>
      <c r="B512" s="77"/>
      <c r="C512" s="77"/>
      <c r="D512" s="77"/>
      <c r="E512" s="77"/>
      <c r="F512" s="77"/>
      <c r="G512" s="77"/>
      <c r="H512" s="70"/>
      <c r="I512" s="7"/>
      <c r="L512" s="17" t="str">
        <f>L$8</f>
        <v>Если в первом броске серии</v>
      </c>
    </row>
    <row r="513" spans="1:12" ht="18.75">
      <c r="A513" s="78"/>
      <c r="B513" s="77"/>
      <c r="C513" s="77"/>
      <c r="D513" s="77"/>
      <c r="E513" s="77"/>
      <c r="F513" s="77"/>
      <c r="G513" s="77"/>
      <c r="H513" s="70"/>
      <c r="I513" s="7"/>
      <c r="L513" s="17" t="str">
        <f>L$9</f>
        <v>выпала "решка", то серию завершают</v>
      </c>
    </row>
    <row r="514" spans="1:12" ht="18.75">
      <c r="A514" s="78"/>
      <c r="B514" s="77"/>
      <c r="C514" s="77"/>
      <c r="D514" s="77"/>
      <c r="E514" s="77"/>
      <c r="F514" s="77"/>
      <c r="G514" s="77"/>
      <c r="H514" s="70"/>
      <c r="I514" s="7"/>
      <c r="L514" s="17" t="str">
        <f>L$10</f>
        <v xml:space="preserve"> второй и третий броски.</v>
      </c>
    </row>
    <row r="515" spans="1:12" ht="18.75">
      <c r="A515" s="78" t="s">
        <v>86</v>
      </c>
      <c r="B515" s="94"/>
      <c r="C515" s="77"/>
      <c r="D515" s="78" t="s">
        <v>83</v>
      </c>
      <c r="E515" s="94"/>
      <c r="F515" s="77"/>
      <c r="G515" s="77"/>
      <c r="H515" s="70"/>
      <c r="I515" s="7"/>
      <c r="L515" s="17" t="str">
        <f>L$11</f>
        <v xml:space="preserve"> За каждого "орла" при 2 и 3-м броске</v>
      </c>
    </row>
    <row r="516" spans="1:12" ht="18.75">
      <c r="A516" s="78" t="s">
        <v>85</v>
      </c>
      <c r="B516" s="94"/>
      <c r="C516" s="77"/>
      <c r="D516" s="78" t="s">
        <v>84</v>
      </c>
      <c r="E516" s="94"/>
      <c r="F516" s="77"/>
      <c r="G516" s="77"/>
      <c r="H516" s="70"/>
      <c r="I516" s="7"/>
      <c r="L516" s="17" t="str">
        <f>L$12</f>
        <v>начисляется 1 балл.</v>
      </c>
    </row>
    <row r="517" spans="1:12" ht="18.75">
      <c r="A517" s="78" t="s">
        <v>87</v>
      </c>
      <c r="B517" s="77">
        <f>IF(E517=0,0,B516/E517)</f>
        <v>0</v>
      </c>
      <c r="C517" s="77"/>
      <c r="D517" s="78" t="s">
        <v>88</v>
      </c>
      <c r="E517" s="94"/>
      <c r="F517" s="77"/>
      <c r="G517" s="77"/>
      <c r="H517" s="70"/>
      <c r="I517" s="7"/>
      <c r="L517" s="17" t="str">
        <f>L$13</f>
        <v>X - общее число бросков в серии,</v>
      </c>
    </row>
    <row r="518" spans="1:12" ht="18.75">
      <c r="A518" s="78" t="s">
        <v>90</v>
      </c>
      <c r="B518" s="77">
        <f>IF(E517=0,0,B516/E518)</f>
        <v>0</v>
      </c>
      <c r="C518" s="77"/>
      <c r="D518" s="78" t="s">
        <v>89</v>
      </c>
      <c r="E518" s="94"/>
      <c r="F518" s="77"/>
      <c r="G518" s="77"/>
      <c r="H518" s="70"/>
      <c r="I518" s="7"/>
      <c r="L518" s="17" t="str">
        <f>L$14</f>
        <v>Y - число начисленных баллов.</v>
      </c>
    </row>
    <row r="519" spans="1:12" ht="19.5" thickBot="1">
      <c r="A519" s="67" t="s">
        <v>80</v>
      </c>
      <c r="B519" s="52">
        <v>0</v>
      </c>
      <c r="C519" s="52">
        <v>1</v>
      </c>
      <c r="D519" s="52">
        <v>2</v>
      </c>
      <c r="E519" s="53">
        <v>3</v>
      </c>
      <c r="G519" s="71"/>
      <c r="H519" s="70"/>
      <c r="I519" s="7"/>
      <c r="L519" s="17">
        <f>L$15</f>
        <v>0</v>
      </c>
    </row>
    <row r="520" spans="1:12" ht="20.25" thickTop="1" thickBot="1">
      <c r="A520" s="28">
        <v>2</v>
      </c>
      <c r="B520" s="48">
        <f>IF(Протоколы!F522=0,0,Протоколы!B520/Протоколы!F522)</f>
        <v>0</v>
      </c>
      <c r="C520" s="48">
        <f>IF(Протоколы!F522=0,0,Протоколы!C520/Протоколы!F522)</f>
        <v>0</v>
      </c>
      <c r="D520" s="48">
        <f>IF(Протоколы!F522=0,0,Протоколы!D520/Протоколы!F522)</f>
        <v>0</v>
      </c>
      <c r="E520" s="48">
        <f>IF(Протоколы!F522=0,0,Протоколы!E520/Протоколы!F522)</f>
        <v>0</v>
      </c>
      <c r="F520" s="62">
        <f>SUM(B520:E520)</f>
        <v>0</v>
      </c>
      <c r="G520" s="69"/>
      <c r="H520" s="70"/>
      <c r="I520" s="7"/>
      <c r="L520" s="17">
        <f>L$16</f>
        <v>0</v>
      </c>
    </row>
    <row r="521" spans="1:12" ht="19.5" thickBot="1">
      <c r="A521" s="29">
        <v>3</v>
      </c>
      <c r="B521" s="48">
        <f>IF(Протоколы!F522=0,0,Протоколы!B521/Протоколы!F522)</f>
        <v>0</v>
      </c>
      <c r="C521" s="48">
        <f>IF(Протоколы!F522=0,0,Протоколы!C521/Протоколы!F522)</f>
        <v>0</v>
      </c>
      <c r="D521" s="48">
        <f>IF(Протоколы!F522=0,0,Протоколы!D521/Протоколы!F522)</f>
        <v>0</v>
      </c>
      <c r="E521" s="48">
        <f>IF(Протоколы!F522=0,0,Протоколы!E521/Протоколы!F522)</f>
        <v>0</v>
      </c>
      <c r="F521" s="63">
        <f>SUM(B521:E521)</f>
        <v>0</v>
      </c>
      <c r="G521" s="72"/>
      <c r="H521" s="70"/>
      <c r="I521" s="7"/>
      <c r="L521" s="17">
        <f>L$17</f>
        <v>0</v>
      </c>
    </row>
    <row r="522" spans="1:12" ht="19.5" thickTop="1" thickBot="1">
      <c r="B522" s="64">
        <f>B520+B521</f>
        <v>0</v>
      </c>
      <c r="C522" s="65">
        <f t="shared" ref="C522" si="82">C520+C521</f>
        <v>0</v>
      </c>
      <c r="D522" s="65">
        <f t="shared" ref="D522" si="83">D520+D521</f>
        <v>0</v>
      </c>
      <c r="E522" s="66">
        <f t="shared" ref="E522" si="84">E520+E521</f>
        <v>0</v>
      </c>
      <c r="F522" s="45">
        <f>F520+F521</f>
        <v>0</v>
      </c>
    </row>
    <row r="523" spans="1:12" ht="20.25" thickTop="1" thickBot="1">
      <c r="A523" s="5">
        <f>'Название и список группы'!A30</f>
        <v>29</v>
      </c>
      <c r="B523" s="18">
        <f>'Название и список группы'!B30</f>
        <v>0</v>
      </c>
      <c r="C523" s="18"/>
      <c r="D523" s="18"/>
      <c r="E523" s="18"/>
      <c r="F523" s="18"/>
      <c r="G523" s="18"/>
      <c r="H523" s="18"/>
      <c r="I523" s="18"/>
      <c r="J523" s="18"/>
    </row>
    <row r="524" spans="1:12" ht="19.5" thickTop="1" thickBot="1">
      <c r="A524" s="75" t="s">
        <v>95</v>
      </c>
      <c r="B524" s="14">
        <v>0</v>
      </c>
      <c r="C524" s="14">
        <v>1</v>
      </c>
      <c r="D524" s="14">
        <v>2</v>
      </c>
      <c r="E524" s="14">
        <v>3</v>
      </c>
      <c r="F524" s="69"/>
      <c r="G524" s="68"/>
      <c r="H524" s="68"/>
      <c r="I524" s="3"/>
      <c r="J524" s="73" t="s">
        <v>0</v>
      </c>
      <c r="L524" s="4" t="str">
        <f>L$2</f>
        <v>12 серий бросков монеты</v>
      </c>
    </row>
    <row r="525" spans="1:12" ht="20.25" thickTop="1" thickBot="1">
      <c r="A525" s="75" t="s">
        <v>82</v>
      </c>
      <c r="B525" s="90"/>
      <c r="C525" s="91"/>
      <c r="D525" s="91"/>
      <c r="E525" s="92"/>
      <c r="F525" s="69"/>
      <c r="G525" s="69"/>
      <c r="H525" s="70"/>
      <c r="I525" s="6"/>
      <c r="J525" s="74">
        <f>Протоколы!J525</f>
        <v>9.9999999999999995E-7</v>
      </c>
      <c r="L525" s="17" t="str">
        <f>L$3</f>
        <v>Если в первом броске серии</v>
      </c>
    </row>
    <row r="526" spans="1:12" ht="19.5" thickTop="1">
      <c r="A526" s="78" t="s">
        <v>92</v>
      </c>
      <c r="B526" s="82">
        <f>B536*(B524-E534)+E533</f>
        <v>0</v>
      </c>
      <c r="C526" s="21">
        <f>B536*(C524-E534)+E533</f>
        <v>0</v>
      </c>
      <c r="D526" s="21">
        <f>B536*(D524-E534)+E533</f>
        <v>0</v>
      </c>
      <c r="E526" s="83">
        <f>B536*(E524-E534)+E533</f>
        <v>0</v>
      </c>
      <c r="F526" s="77"/>
      <c r="G526" s="77"/>
      <c r="H526" s="70"/>
      <c r="I526" s="6"/>
      <c r="L526" s="17" t="str">
        <f>L$4</f>
        <v>выпал "орел", то начисляется 1 балл и</v>
      </c>
    </row>
    <row r="527" spans="1:12" ht="18.75">
      <c r="A527" s="75" t="s">
        <v>94</v>
      </c>
      <c r="B527" s="84"/>
      <c r="C527" s="76"/>
      <c r="D527" s="54"/>
      <c r="E527" s="93"/>
      <c r="F527" s="77"/>
      <c r="G527" s="77"/>
      <c r="H527" s="70"/>
      <c r="I527" s="6"/>
      <c r="L527" s="17" t="str">
        <f>L$5</f>
        <v xml:space="preserve"> серию завершает второй бросок.</v>
      </c>
    </row>
    <row r="528" spans="1:12" ht="19.5" thickBot="1">
      <c r="A528" s="78" t="s">
        <v>91</v>
      </c>
      <c r="B528" s="86"/>
      <c r="C528" s="87"/>
      <c r="D528" s="88">
        <f>B535*(D524-E533)+E534</f>
        <v>0</v>
      </c>
      <c r="E528" s="89">
        <f>B535*(E524-E533)+E534</f>
        <v>0</v>
      </c>
      <c r="F528" s="77"/>
      <c r="G528" s="77"/>
      <c r="H528" s="70"/>
      <c r="I528" s="7"/>
      <c r="L528" s="17" t="str">
        <f>L$6</f>
        <v xml:space="preserve"> Если на втором броске "орел",</v>
      </c>
    </row>
    <row r="529" spans="1:12" ht="19.5" thickTop="1">
      <c r="A529" s="75"/>
      <c r="B529" s="77"/>
      <c r="C529" s="77"/>
      <c r="D529" s="77"/>
      <c r="E529" s="76"/>
      <c r="F529" s="77"/>
      <c r="G529" s="77"/>
      <c r="H529" s="70"/>
      <c r="I529" s="7"/>
      <c r="L529" s="17" t="str">
        <f>L$7</f>
        <v>добавляют 2 балла, иначе 0.</v>
      </c>
    </row>
    <row r="530" spans="1:12" ht="18.75">
      <c r="A530" s="78"/>
      <c r="B530" s="77"/>
      <c r="C530" s="77"/>
      <c r="D530" s="77"/>
      <c r="E530" s="77"/>
      <c r="F530" s="77"/>
      <c r="G530" s="77"/>
      <c r="H530" s="70"/>
      <c r="I530" s="7"/>
      <c r="L530" s="17" t="str">
        <f>L$8</f>
        <v>Если в первом броске серии</v>
      </c>
    </row>
    <row r="531" spans="1:12" ht="18.75">
      <c r="A531" s="78"/>
      <c r="B531" s="77"/>
      <c r="C531" s="77"/>
      <c r="D531" s="77"/>
      <c r="E531" s="77"/>
      <c r="F531" s="77"/>
      <c r="G531" s="77"/>
      <c r="H531" s="70"/>
      <c r="I531" s="7"/>
      <c r="L531" s="17" t="str">
        <f>L$9</f>
        <v>выпала "решка", то серию завершают</v>
      </c>
    </row>
    <row r="532" spans="1:12" ht="18.75">
      <c r="A532" s="78"/>
      <c r="B532" s="77"/>
      <c r="C532" s="77"/>
      <c r="D532" s="77"/>
      <c r="E532" s="77"/>
      <c r="F532" s="77"/>
      <c r="G532" s="77"/>
      <c r="H532" s="70"/>
      <c r="I532" s="7"/>
      <c r="L532" s="17" t="str">
        <f>L$10</f>
        <v xml:space="preserve"> второй и третий броски.</v>
      </c>
    </row>
    <row r="533" spans="1:12" ht="18.75">
      <c r="A533" s="78" t="s">
        <v>86</v>
      </c>
      <c r="B533" s="94"/>
      <c r="C533" s="77"/>
      <c r="D533" s="78" t="s">
        <v>83</v>
      </c>
      <c r="E533" s="94"/>
      <c r="F533" s="77"/>
      <c r="G533" s="77"/>
      <c r="H533" s="70"/>
      <c r="I533" s="7"/>
      <c r="L533" s="17" t="str">
        <f>L$11</f>
        <v xml:space="preserve"> За каждого "орла" при 2 и 3-м броске</v>
      </c>
    </row>
    <row r="534" spans="1:12" ht="18.75">
      <c r="A534" s="78" t="s">
        <v>85</v>
      </c>
      <c r="B534" s="94"/>
      <c r="C534" s="77"/>
      <c r="D534" s="78" t="s">
        <v>84</v>
      </c>
      <c r="E534" s="94"/>
      <c r="F534" s="77"/>
      <c r="G534" s="77"/>
      <c r="H534" s="70"/>
      <c r="I534" s="7"/>
      <c r="L534" s="17" t="str">
        <f>L$12</f>
        <v>начисляется 1 балл.</v>
      </c>
    </row>
    <row r="535" spans="1:12" ht="18.75">
      <c r="A535" s="78" t="s">
        <v>87</v>
      </c>
      <c r="B535" s="77">
        <f>IF(E535=0,0,B534/E535)</f>
        <v>0</v>
      </c>
      <c r="C535" s="77"/>
      <c r="D535" s="78" t="s">
        <v>88</v>
      </c>
      <c r="E535" s="94"/>
      <c r="F535" s="77"/>
      <c r="G535" s="77"/>
      <c r="H535" s="70"/>
      <c r="I535" s="7"/>
      <c r="L535" s="17" t="str">
        <f>L$13</f>
        <v>X - общее число бросков в серии,</v>
      </c>
    </row>
    <row r="536" spans="1:12" ht="18.75">
      <c r="A536" s="78" t="s">
        <v>90</v>
      </c>
      <c r="B536" s="77">
        <f>IF(E535=0,0,B534/E536)</f>
        <v>0</v>
      </c>
      <c r="C536" s="77"/>
      <c r="D536" s="78" t="s">
        <v>89</v>
      </c>
      <c r="E536" s="94"/>
      <c r="F536" s="77"/>
      <c r="G536" s="77"/>
      <c r="H536" s="70"/>
      <c r="I536" s="7"/>
      <c r="L536" s="17" t="str">
        <f>L$14</f>
        <v>Y - число начисленных баллов.</v>
      </c>
    </row>
    <row r="537" spans="1:12" ht="19.5" thickBot="1">
      <c r="A537" s="67" t="s">
        <v>80</v>
      </c>
      <c r="B537" s="52">
        <v>0</v>
      </c>
      <c r="C537" s="52">
        <v>1</v>
      </c>
      <c r="D537" s="52">
        <v>2</v>
      </c>
      <c r="E537" s="53">
        <v>3</v>
      </c>
      <c r="G537" s="71"/>
      <c r="H537" s="70"/>
      <c r="I537" s="7"/>
      <c r="L537" s="17">
        <f>L$15</f>
        <v>0</v>
      </c>
    </row>
    <row r="538" spans="1:12" ht="20.25" thickTop="1" thickBot="1">
      <c r="A538" s="28">
        <v>2</v>
      </c>
      <c r="B538" s="48">
        <f>IF(Протоколы!F540=0,0,Протоколы!B538/Протоколы!F540)</f>
        <v>0</v>
      </c>
      <c r="C538" s="48">
        <f>IF(Протоколы!F540=0,0,Протоколы!C538/Протоколы!F540)</f>
        <v>0</v>
      </c>
      <c r="D538" s="48">
        <f>IF(Протоколы!F540=0,0,Протоколы!D538/Протоколы!F540)</f>
        <v>0</v>
      </c>
      <c r="E538" s="48">
        <f>IF(Протоколы!F540=0,0,Протоколы!E538/Протоколы!F540)</f>
        <v>0</v>
      </c>
      <c r="F538" s="62">
        <f>SUM(B538:E538)</f>
        <v>0</v>
      </c>
      <c r="G538" s="69"/>
      <c r="H538" s="70"/>
      <c r="I538" s="7"/>
      <c r="L538" s="17">
        <f>L$16</f>
        <v>0</v>
      </c>
    </row>
    <row r="539" spans="1:12" ht="19.5" thickBot="1">
      <c r="A539" s="29">
        <v>3</v>
      </c>
      <c r="B539" s="48">
        <f>IF(Протоколы!F540=0,0,Протоколы!B539/Протоколы!F540)</f>
        <v>0</v>
      </c>
      <c r="C539" s="48">
        <f>IF(Протоколы!F540=0,0,Протоколы!C539/Протоколы!F540)</f>
        <v>0</v>
      </c>
      <c r="D539" s="48">
        <f>IF(Протоколы!F540=0,0,Протоколы!D539/Протоколы!F540)</f>
        <v>0</v>
      </c>
      <c r="E539" s="48">
        <f>IF(Протоколы!F540=0,0,Протоколы!E539/Протоколы!F540)</f>
        <v>0</v>
      </c>
      <c r="F539" s="63">
        <f>SUM(B539:E539)</f>
        <v>0</v>
      </c>
      <c r="G539" s="72"/>
      <c r="H539" s="70"/>
      <c r="I539" s="7"/>
      <c r="L539" s="17">
        <f>L$17</f>
        <v>0</v>
      </c>
    </row>
    <row r="540" spans="1:12" ht="19.5" thickTop="1" thickBot="1">
      <c r="B540" s="64">
        <f>B538+B539</f>
        <v>0</v>
      </c>
      <c r="C540" s="65">
        <f t="shared" ref="C540" si="85">C538+C539</f>
        <v>0</v>
      </c>
      <c r="D540" s="65">
        <f t="shared" ref="D540" si="86">D538+D539</f>
        <v>0</v>
      </c>
      <c r="E540" s="66">
        <f t="shared" ref="E540" si="87">E538+E539</f>
        <v>0</v>
      </c>
      <c r="F540" s="45">
        <f>F538+F539</f>
        <v>0</v>
      </c>
    </row>
    <row r="541" spans="1:12" ht="20.25" thickTop="1" thickBot="1">
      <c r="A541" s="5">
        <f>'Название и список группы'!A31</f>
        <v>30</v>
      </c>
      <c r="B541" s="18">
        <f>'Название и список группы'!B31</f>
        <v>0</v>
      </c>
      <c r="C541" s="18"/>
      <c r="D541" s="18"/>
      <c r="E541" s="18"/>
      <c r="F541" s="18"/>
      <c r="G541" s="18"/>
      <c r="H541" s="18"/>
      <c r="I541" s="18"/>
      <c r="J541" s="18"/>
    </row>
    <row r="542" spans="1:12" ht="19.5" thickTop="1" thickBot="1">
      <c r="A542" s="75" t="s">
        <v>95</v>
      </c>
      <c r="B542" s="14">
        <v>0</v>
      </c>
      <c r="C542" s="14">
        <v>1</v>
      </c>
      <c r="D542" s="14">
        <v>2</v>
      </c>
      <c r="E542" s="14">
        <v>3</v>
      </c>
      <c r="F542" s="69"/>
      <c r="G542" s="68"/>
      <c r="H542" s="68"/>
      <c r="I542" s="3"/>
      <c r="J542" s="73" t="s">
        <v>0</v>
      </c>
      <c r="L542" s="4" t="str">
        <f>L$2</f>
        <v>12 серий бросков монеты</v>
      </c>
    </row>
    <row r="543" spans="1:12" ht="20.25" thickTop="1" thickBot="1">
      <c r="A543" s="75" t="s">
        <v>82</v>
      </c>
      <c r="B543" s="90"/>
      <c r="C543" s="91"/>
      <c r="D543" s="91"/>
      <c r="E543" s="92"/>
      <c r="F543" s="69"/>
      <c r="G543" s="69"/>
      <c r="H543" s="70"/>
      <c r="I543" s="6"/>
      <c r="J543" s="74">
        <f>Протоколы!J543</f>
        <v>9.9999999999999995E-7</v>
      </c>
      <c r="L543" s="17" t="str">
        <f>L$3</f>
        <v>Если в первом броске серии</v>
      </c>
    </row>
    <row r="544" spans="1:12" ht="19.5" thickTop="1">
      <c r="A544" s="78" t="s">
        <v>92</v>
      </c>
      <c r="B544" s="82">
        <f>B554*(B542-E552)+E551</f>
        <v>0</v>
      </c>
      <c r="C544" s="21">
        <f>B554*(C542-E552)+E551</f>
        <v>0</v>
      </c>
      <c r="D544" s="21">
        <f>B554*(D542-E552)+E551</f>
        <v>0</v>
      </c>
      <c r="E544" s="83">
        <f>B554*(E542-E552)+E551</f>
        <v>0</v>
      </c>
      <c r="F544" s="77"/>
      <c r="G544" s="77"/>
      <c r="H544" s="70"/>
      <c r="I544" s="6"/>
      <c r="L544" s="17" t="str">
        <f>L$4</f>
        <v>выпал "орел", то начисляется 1 балл и</v>
      </c>
    </row>
    <row r="545" spans="1:12" ht="18.75">
      <c r="A545" s="75" t="s">
        <v>94</v>
      </c>
      <c r="B545" s="84"/>
      <c r="C545" s="76"/>
      <c r="D545" s="54"/>
      <c r="E545" s="93"/>
      <c r="F545" s="77"/>
      <c r="G545" s="77"/>
      <c r="H545" s="70"/>
      <c r="I545" s="6"/>
      <c r="L545" s="17" t="str">
        <f>L$5</f>
        <v xml:space="preserve"> серию завершает второй бросок.</v>
      </c>
    </row>
    <row r="546" spans="1:12" ht="19.5" thickBot="1">
      <c r="A546" s="78" t="s">
        <v>91</v>
      </c>
      <c r="B546" s="86"/>
      <c r="C546" s="87"/>
      <c r="D546" s="88">
        <f>B553*(D542-E551)+E552</f>
        <v>0</v>
      </c>
      <c r="E546" s="89">
        <f>B553*(E542-E551)+E552</f>
        <v>0</v>
      </c>
      <c r="F546" s="77"/>
      <c r="G546" s="77"/>
      <c r="H546" s="70"/>
      <c r="I546" s="7"/>
      <c r="L546" s="17" t="str">
        <f>L$6</f>
        <v xml:space="preserve"> Если на втором броске "орел",</v>
      </c>
    </row>
    <row r="547" spans="1:12" ht="19.5" thickTop="1">
      <c r="A547" s="75"/>
      <c r="B547" s="77"/>
      <c r="C547" s="77"/>
      <c r="D547" s="77"/>
      <c r="E547" s="76"/>
      <c r="F547" s="77"/>
      <c r="G547" s="77"/>
      <c r="H547" s="70"/>
      <c r="I547" s="7"/>
      <c r="L547" s="17" t="str">
        <f>L$7</f>
        <v>добавляют 2 балла, иначе 0.</v>
      </c>
    </row>
    <row r="548" spans="1:12" ht="18.75">
      <c r="A548" s="78"/>
      <c r="B548" s="77"/>
      <c r="C548" s="77"/>
      <c r="D548" s="77"/>
      <c r="E548" s="77"/>
      <c r="F548" s="77"/>
      <c r="G548" s="77"/>
      <c r="H548" s="70"/>
      <c r="I548" s="7"/>
      <c r="L548" s="17" t="str">
        <f>L$8</f>
        <v>Если в первом броске серии</v>
      </c>
    </row>
    <row r="549" spans="1:12" ht="18.75">
      <c r="A549" s="78"/>
      <c r="B549" s="77"/>
      <c r="C549" s="77"/>
      <c r="D549" s="77"/>
      <c r="E549" s="77"/>
      <c r="F549" s="77"/>
      <c r="G549" s="77"/>
      <c r="H549" s="70"/>
      <c r="I549" s="7"/>
      <c r="L549" s="17" t="str">
        <f>L$9</f>
        <v>выпала "решка", то серию завершают</v>
      </c>
    </row>
    <row r="550" spans="1:12" ht="18.75">
      <c r="A550" s="78"/>
      <c r="B550" s="77"/>
      <c r="C550" s="77"/>
      <c r="D550" s="77"/>
      <c r="E550" s="77"/>
      <c r="F550" s="77"/>
      <c r="G550" s="77"/>
      <c r="H550" s="70"/>
      <c r="I550" s="7"/>
      <c r="L550" s="17" t="str">
        <f>L$10</f>
        <v xml:space="preserve"> второй и третий броски.</v>
      </c>
    </row>
    <row r="551" spans="1:12" ht="18.75">
      <c r="A551" s="78" t="s">
        <v>86</v>
      </c>
      <c r="B551" s="94"/>
      <c r="C551" s="77"/>
      <c r="D551" s="78" t="s">
        <v>83</v>
      </c>
      <c r="E551" s="94"/>
      <c r="F551" s="77"/>
      <c r="G551" s="77"/>
      <c r="H551" s="70"/>
      <c r="I551" s="7"/>
      <c r="L551" s="17" t="str">
        <f>L$11</f>
        <v xml:space="preserve"> За каждого "орла" при 2 и 3-м броске</v>
      </c>
    </row>
    <row r="552" spans="1:12" ht="18.75">
      <c r="A552" s="78" t="s">
        <v>85</v>
      </c>
      <c r="B552" s="94"/>
      <c r="C552" s="77"/>
      <c r="D552" s="78" t="s">
        <v>84</v>
      </c>
      <c r="E552" s="94"/>
      <c r="F552" s="77"/>
      <c r="G552" s="77"/>
      <c r="H552" s="70"/>
      <c r="I552" s="7"/>
      <c r="L552" s="17" t="str">
        <f>L$12</f>
        <v>начисляется 1 балл.</v>
      </c>
    </row>
    <row r="553" spans="1:12" ht="18.75">
      <c r="A553" s="78" t="s">
        <v>87</v>
      </c>
      <c r="B553" s="77">
        <f>IF(E553=0,0,B552/E553)</f>
        <v>0</v>
      </c>
      <c r="C553" s="77"/>
      <c r="D553" s="78" t="s">
        <v>88</v>
      </c>
      <c r="E553" s="94"/>
      <c r="F553" s="77"/>
      <c r="G553" s="77"/>
      <c r="H553" s="70"/>
      <c r="I553" s="7"/>
      <c r="L553" s="17" t="str">
        <f>L$13</f>
        <v>X - общее число бросков в серии,</v>
      </c>
    </row>
    <row r="554" spans="1:12" ht="18.75">
      <c r="A554" s="78" t="s">
        <v>90</v>
      </c>
      <c r="B554" s="77">
        <f>IF(E553=0,0,B552/E554)</f>
        <v>0</v>
      </c>
      <c r="C554" s="77"/>
      <c r="D554" s="78" t="s">
        <v>89</v>
      </c>
      <c r="E554" s="94"/>
      <c r="F554" s="77"/>
      <c r="G554" s="77"/>
      <c r="H554" s="70"/>
      <c r="I554" s="7"/>
      <c r="L554" s="17" t="str">
        <f>L$14</f>
        <v>Y - число начисленных баллов.</v>
      </c>
    </row>
    <row r="555" spans="1:12" ht="19.5" thickBot="1">
      <c r="A555" s="67" t="s">
        <v>80</v>
      </c>
      <c r="B555" s="52">
        <v>0</v>
      </c>
      <c r="C555" s="52">
        <v>1</v>
      </c>
      <c r="D555" s="52">
        <v>2</v>
      </c>
      <c r="E555" s="53">
        <v>3</v>
      </c>
      <c r="G555" s="71"/>
      <c r="H555" s="70"/>
      <c r="I555" s="7"/>
      <c r="L555" s="17">
        <f>L$15</f>
        <v>0</v>
      </c>
    </row>
    <row r="556" spans="1:12" ht="20.25" thickTop="1" thickBot="1">
      <c r="A556" s="28">
        <v>2</v>
      </c>
      <c r="B556" s="48">
        <f>IF(Протоколы!F558=0,0,Протоколы!B556/Протоколы!F558)</f>
        <v>0</v>
      </c>
      <c r="C556" s="48">
        <f>IF(Протоколы!F558=0,0,Протоколы!C556/Протоколы!F558)</f>
        <v>0</v>
      </c>
      <c r="D556" s="48">
        <f>IF(Протоколы!F558=0,0,Протоколы!D556/Протоколы!F558)</f>
        <v>0</v>
      </c>
      <c r="E556" s="48">
        <f>IF(Протоколы!F558=0,0,Протоколы!E556/Протоколы!F558)</f>
        <v>0</v>
      </c>
      <c r="F556" s="62">
        <f>SUM(B556:E556)</f>
        <v>0</v>
      </c>
      <c r="G556" s="69"/>
      <c r="H556" s="70"/>
      <c r="I556" s="7"/>
      <c r="L556" s="17">
        <f>L$16</f>
        <v>0</v>
      </c>
    </row>
    <row r="557" spans="1:12" ht="19.5" thickBot="1">
      <c r="A557" s="29">
        <v>3</v>
      </c>
      <c r="B557" s="48">
        <f>IF(Протоколы!F558=0,0,Протоколы!B557/Протоколы!F558)</f>
        <v>0</v>
      </c>
      <c r="C557" s="48">
        <f>IF(Протоколы!F558=0,0,Протоколы!C557/Протоколы!F558)</f>
        <v>0</v>
      </c>
      <c r="D557" s="48">
        <f>IF(Протоколы!F558=0,0,Протоколы!D557/Протоколы!F558)</f>
        <v>0</v>
      </c>
      <c r="E557" s="48">
        <f>IF(Протоколы!F558=0,0,Протоколы!E557/Протоколы!F558)</f>
        <v>0</v>
      </c>
      <c r="F557" s="63">
        <f>SUM(B557:E557)</f>
        <v>0</v>
      </c>
      <c r="G557" s="72"/>
      <c r="H557" s="70"/>
      <c r="I557" s="7"/>
      <c r="L557" s="17">
        <f>L$17</f>
        <v>0</v>
      </c>
    </row>
    <row r="558" spans="1:12" ht="19.5" thickTop="1" thickBot="1">
      <c r="B558" s="64">
        <f>B556+B557</f>
        <v>0</v>
      </c>
      <c r="C558" s="65">
        <f t="shared" ref="C558" si="88">C556+C557</f>
        <v>0</v>
      </c>
      <c r="D558" s="65">
        <f t="shared" ref="D558" si="89">D556+D557</f>
        <v>0</v>
      </c>
      <c r="E558" s="66">
        <f t="shared" ref="E558" si="90">E556+E557</f>
        <v>0</v>
      </c>
      <c r="F558" s="45">
        <f>F556+F557</f>
        <v>0</v>
      </c>
    </row>
    <row r="559" spans="1:12" ht="20.25" thickTop="1" thickBot="1">
      <c r="A559" s="5">
        <f>'Название и список группы'!A32</f>
        <v>31</v>
      </c>
      <c r="B559" s="18">
        <f>'Название и список группы'!B32</f>
        <v>0</v>
      </c>
      <c r="C559" s="18"/>
      <c r="D559" s="18"/>
      <c r="E559" s="18"/>
      <c r="F559" s="18"/>
      <c r="G559" s="18"/>
      <c r="H559" s="18"/>
      <c r="I559" s="18"/>
      <c r="J559" s="18"/>
    </row>
    <row r="560" spans="1:12" ht="19.5" thickTop="1" thickBot="1">
      <c r="A560" s="75" t="s">
        <v>95</v>
      </c>
      <c r="B560" s="14">
        <v>0</v>
      </c>
      <c r="C560" s="14">
        <v>1</v>
      </c>
      <c r="D560" s="14">
        <v>2</v>
      </c>
      <c r="E560" s="14">
        <v>3</v>
      </c>
      <c r="F560" s="69"/>
      <c r="G560" s="68"/>
      <c r="H560" s="68"/>
      <c r="I560" s="3"/>
      <c r="J560" s="73" t="s">
        <v>0</v>
      </c>
      <c r="L560" s="4" t="str">
        <f>L$2</f>
        <v>12 серий бросков монеты</v>
      </c>
    </row>
    <row r="561" spans="1:12" ht="20.25" thickTop="1" thickBot="1">
      <c r="A561" s="75" t="s">
        <v>82</v>
      </c>
      <c r="B561" s="90"/>
      <c r="C561" s="91"/>
      <c r="D561" s="91"/>
      <c r="E561" s="92"/>
      <c r="F561" s="69"/>
      <c r="G561" s="69"/>
      <c r="H561" s="70"/>
      <c r="I561" s="6"/>
      <c r="J561" s="74">
        <f>Протоколы!J561</f>
        <v>9.9999999999999995E-7</v>
      </c>
      <c r="L561" s="17" t="str">
        <f>L$3</f>
        <v>Если в первом броске серии</v>
      </c>
    </row>
    <row r="562" spans="1:12" ht="19.5" thickTop="1">
      <c r="A562" s="78" t="s">
        <v>92</v>
      </c>
      <c r="B562" s="82">
        <f>B572*(B560-E570)+E569</f>
        <v>0</v>
      </c>
      <c r="C562" s="21">
        <f>B572*(C560-E570)+E569</f>
        <v>0</v>
      </c>
      <c r="D562" s="21">
        <f>B572*(D560-E570)+E569</f>
        <v>0</v>
      </c>
      <c r="E562" s="83">
        <f>B572*(E560-E570)+E569</f>
        <v>0</v>
      </c>
      <c r="F562" s="77"/>
      <c r="G562" s="77"/>
      <c r="H562" s="70"/>
      <c r="I562" s="6"/>
      <c r="L562" s="17" t="str">
        <f>L$4</f>
        <v>выпал "орел", то начисляется 1 балл и</v>
      </c>
    </row>
    <row r="563" spans="1:12" ht="18.75">
      <c r="A563" s="75" t="s">
        <v>94</v>
      </c>
      <c r="B563" s="84"/>
      <c r="C563" s="76"/>
      <c r="D563" s="54"/>
      <c r="E563" s="93"/>
      <c r="F563" s="77"/>
      <c r="G563" s="77"/>
      <c r="H563" s="70"/>
      <c r="I563" s="6"/>
      <c r="L563" s="17" t="str">
        <f>L$5</f>
        <v xml:space="preserve"> серию завершает второй бросок.</v>
      </c>
    </row>
    <row r="564" spans="1:12" ht="19.5" thickBot="1">
      <c r="A564" s="78" t="s">
        <v>91</v>
      </c>
      <c r="B564" s="86"/>
      <c r="C564" s="87"/>
      <c r="D564" s="88">
        <f>B571*(D560-E569)+E570</f>
        <v>0</v>
      </c>
      <c r="E564" s="89">
        <f>B571*(E560-E569)+E570</f>
        <v>0</v>
      </c>
      <c r="F564" s="77"/>
      <c r="G564" s="77"/>
      <c r="H564" s="70"/>
      <c r="I564" s="7"/>
      <c r="L564" s="17" t="str">
        <f>L$6</f>
        <v xml:space="preserve"> Если на втором броске "орел",</v>
      </c>
    </row>
    <row r="565" spans="1:12" ht="19.5" thickTop="1">
      <c r="A565" s="75"/>
      <c r="B565" s="77"/>
      <c r="C565" s="77"/>
      <c r="D565" s="77"/>
      <c r="E565" s="76"/>
      <c r="F565" s="77"/>
      <c r="G565" s="77"/>
      <c r="H565" s="70"/>
      <c r="I565" s="7"/>
      <c r="L565" s="17" t="str">
        <f>L$7</f>
        <v>добавляют 2 балла, иначе 0.</v>
      </c>
    </row>
    <row r="566" spans="1:12" ht="18.75">
      <c r="A566" s="78"/>
      <c r="B566" s="77"/>
      <c r="C566" s="77"/>
      <c r="D566" s="77"/>
      <c r="E566" s="77"/>
      <c r="F566" s="77"/>
      <c r="G566" s="77"/>
      <c r="H566" s="70"/>
      <c r="I566" s="7"/>
      <c r="L566" s="17" t="str">
        <f>L$8</f>
        <v>Если в первом броске серии</v>
      </c>
    </row>
    <row r="567" spans="1:12" ht="18.75">
      <c r="A567" s="78"/>
      <c r="B567" s="77"/>
      <c r="C567" s="77"/>
      <c r="D567" s="77"/>
      <c r="E567" s="77"/>
      <c r="F567" s="77"/>
      <c r="G567" s="77"/>
      <c r="H567" s="70"/>
      <c r="I567" s="7"/>
      <c r="L567" s="17" t="str">
        <f>L$9</f>
        <v>выпала "решка", то серию завершают</v>
      </c>
    </row>
    <row r="568" spans="1:12" ht="18.75">
      <c r="A568" s="78"/>
      <c r="B568" s="77"/>
      <c r="C568" s="77"/>
      <c r="D568" s="77"/>
      <c r="E568" s="77"/>
      <c r="F568" s="77"/>
      <c r="G568" s="77"/>
      <c r="H568" s="70"/>
      <c r="I568" s="7"/>
      <c r="L568" s="17" t="str">
        <f>L$10</f>
        <v xml:space="preserve"> второй и третий броски.</v>
      </c>
    </row>
    <row r="569" spans="1:12" ht="18.75">
      <c r="A569" s="78" t="s">
        <v>86</v>
      </c>
      <c r="B569" s="94"/>
      <c r="C569" s="77"/>
      <c r="D569" s="78" t="s">
        <v>83</v>
      </c>
      <c r="E569" s="94"/>
      <c r="F569" s="77"/>
      <c r="G569" s="77"/>
      <c r="H569" s="70"/>
      <c r="I569" s="7"/>
      <c r="L569" s="17" t="str">
        <f>L$11</f>
        <v xml:space="preserve"> За каждого "орла" при 2 и 3-м броске</v>
      </c>
    </row>
    <row r="570" spans="1:12" ht="18.75">
      <c r="A570" s="78" t="s">
        <v>85</v>
      </c>
      <c r="B570" s="94"/>
      <c r="C570" s="77"/>
      <c r="D570" s="78" t="s">
        <v>84</v>
      </c>
      <c r="E570" s="94"/>
      <c r="F570" s="77"/>
      <c r="G570" s="77"/>
      <c r="H570" s="70"/>
      <c r="I570" s="7"/>
      <c r="L570" s="17" t="str">
        <f>L$12</f>
        <v>начисляется 1 балл.</v>
      </c>
    </row>
    <row r="571" spans="1:12" ht="18.75">
      <c r="A571" s="78" t="s">
        <v>87</v>
      </c>
      <c r="B571" s="77">
        <f>IF(E571=0,0,B570/E571)</f>
        <v>0</v>
      </c>
      <c r="C571" s="77"/>
      <c r="D571" s="78" t="s">
        <v>88</v>
      </c>
      <c r="E571" s="94"/>
      <c r="F571" s="77"/>
      <c r="G571" s="77"/>
      <c r="H571" s="70"/>
      <c r="I571" s="7"/>
      <c r="L571" s="17" t="str">
        <f>L$13</f>
        <v>X - общее число бросков в серии,</v>
      </c>
    </row>
    <row r="572" spans="1:12" ht="18.75">
      <c r="A572" s="78" t="s">
        <v>90</v>
      </c>
      <c r="B572" s="77">
        <f>IF(E571=0,0,B570/E572)</f>
        <v>0</v>
      </c>
      <c r="C572" s="77"/>
      <c r="D572" s="78" t="s">
        <v>89</v>
      </c>
      <c r="E572" s="94"/>
      <c r="F572" s="77"/>
      <c r="G572" s="77"/>
      <c r="H572" s="70"/>
      <c r="I572" s="7"/>
      <c r="L572" s="17" t="str">
        <f>L$14</f>
        <v>Y - число начисленных баллов.</v>
      </c>
    </row>
    <row r="573" spans="1:12" ht="19.5" thickBot="1">
      <c r="A573" s="67" t="s">
        <v>80</v>
      </c>
      <c r="B573" s="52">
        <v>0</v>
      </c>
      <c r="C573" s="52">
        <v>1</v>
      </c>
      <c r="D573" s="52">
        <v>2</v>
      </c>
      <c r="E573" s="53">
        <v>3</v>
      </c>
      <c r="G573" s="71"/>
      <c r="H573" s="70"/>
      <c r="I573" s="7"/>
      <c r="L573" s="17">
        <f>L$15</f>
        <v>0</v>
      </c>
    </row>
    <row r="574" spans="1:12" ht="20.25" thickTop="1" thickBot="1">
      <c r="A574" s="28">
        <v>2</v>
      </c>
      <c r="B574" s="48">
        <f>IF(Протоколы!F576=0,0,Протоколы!B574/Протоколы!F576)</f>
        <v>0</v>
      </c>
      <c r="C574" s="48">
        <f>IF(Протоколы!F576=0,0,Протоколы!C574/Протоколы!F576)</f>
        <v>0</v>
      </c>
      <c r="D574" s="48">
        <f>IF(Протоколы!F576=0,0,Протоколы!D574/Протоколы!F576)</f>
        <v>0</v>
      </c>
      <c r="E574" s="48">
        <f>IF(Протоколы!F576=0,0,Протоколы!E574/Протоколы!F576)</f>
        <v>0</v>
      </c>
      <c r="F574" s="62">
        <f>SUM(B574:E574)</f>
        <v>0</v>
      </c>
      <c r="G574" s="69"/>
      <c r="H574" s="70"/>
      <c r="I574" s="7"/>
      <c r="L574" s="17">
        <f>L$16</f>
        <v>0</v>
      </c>
    </row>
    <row r="575" spans="1:12" ht="19.5" thickBot="1">
      <c r="A575" s="29">
        <v>3</v>
      </c>
      <c r="B575" s="48">
        <f>IF(Протоколы!F576=0,0,Протоколы!B575/Протоколы!F576)</f>
        <v>0</v>
      </c>
      <c r="C575" s="48">
        <f>IF(Протоколы!F576=0,0,Протоколы!C575/Протоколы!F576)</f>
        <v>0</v>
      </c>
      <c r="D575" s="48">
        <f>IF(Протоколы!F576=0,0,Протоколы!D575/Протоколы!F576)</f>
        <v>0</v>
      </c>
      <c r="E575" s="48">
        <f>IF(Протоколы!F576=0,0,Протоколы!E575/Протоколы!F576)</f>
        <v>0</v>
      </c>
      <c r="F575" s="63">
        <f>SUM(B575:E575)</f>
        <v>0</v>
      </c>
      <c r="G575" s="72"/>
      <c r="H575" s="70"/>
      <c r="I575" s="7"/>
      <c r="L575" s="17">
        <f>L$17</f>
        <v>0</v>
      </c>
    </row>
    <row r="576" spans="1:12" ht="19.5" thickTop="1" thickBot="1">
      <c r="B576" s="64">
        <f>B574+B575</f>
        <v>0</v>
      </c>
      <c r="C576" s="65">
        <f t="shared" ref="C576" si="91">C574+C575</f>
        <v>0</v>
      </c>
      <c r="D576" s="65">
        <f t="shared" ref="D576" si="92">D574+D575</f>
        <v>0</v>
      </c>
      <c r="E576" s="66">
        <f t="shared" ref="E576" si="93">E574+E575</f>
        <v>0</v>
      </c>
      <c r="F576" s="45">
        <f>F574+F575</f>
        <v>0</v>
      </c>
    </row>
    <row r="577" spans="1:12" ht="20.25" thickTop="1" thickBot="1">
      <c r="A577" s="5">
        <f>'Название и список группы'!A33</f>
        <v>32</v>
      </c>
      <c r="B577" s="18">
        <f>'Название и список группы'!B33</f>
        <v>0</v>
      </c>
      <c r="C577" s="18"/>
      <c r="D577" s="18"/>
      <c r="E577" s="18"/>
      <c r="F577" s="18"/>
      <c r="G577" s="18"/>
      <c r="H577" s="18"/>
      <c r="I577" s="18"/>
      <c r="J577" s="18"/>
    </row>
    <row r="578" spans="1:12" ht="19.5" thickTop="1" thickBot="1">
      <c r="A578" s="75" t="s">
        <v>95</v>
      </c>
      <c r="B578" s="14">
        <v>0</v>
      </c>
      <c r="C578" s="14">
        <v>1</v>
      </c>
      <c r="D578" s="14">
        <v>2</v>
      </c>
      <c r="E578" s="14">
        <v>3</v>
      </c>
      <c r="F578" s="69"/>
      <c r="G578" s="68"/>
      <c r="H578" s="68"/>
      <c r="I578" s="3"/>
      <c r="J578" s="73" t="s">
        <v>0</v>
      </c>
      <c r="L578" s="4" t="str">
        <f>L$2</f>
        <v>12 серий бросков монеты</v>
      </c>
    </row>
    <row r="579" spans="1:12" ht="20.25" thickTop="1" thickBot="1">
      <c r="A579" s="75" t="s">
        <v>82</v>
      </c>
      <c r="B579" s="90"/>
      <c r="C579" s="91"/>
      <c r="D579" s="91"/>
      <c r="E579" s="92"/>
      <c r="F579" s="69"/>
      <c r="G579" s="69"/>
      <c r="H579" s="70"/>
      <c r="I579" s="6"/>
      <c r="J579" s="74">
        <f>Протоколы!J579</f>
        <v>9.9999999999999995E-7</v>
      </c>
      <c r="L579" s="17" t="str">
        <f>L$3</f>
        <v>Если в первом броске серии</v>
      </c>
    </row>
    <row r="580" spans="1:12" ht="19.5" thickTop="1">
      <c r="A580" s="78" t="s">
        <v>92</v>
      </c>
      <c r="B580" s="82">
        <f>B590*(B578-E588)+E587</f>
        <v>0</v>
      </c>
      <c r="C580" s="21">
        <f>B590*(C578-E588)+E587</f>
        <v>0</v>
      </c>
      <c r="D580" s="21">
        <f>B590*(D578-E588)+E587</f>
        <v>0</v>
      </c>
      <c r="E580" s="83">
        <f>B590*(E578-E588)+E587</f>
        <v>0</v>
      </c>
      <c r="F580" s="77"/>
      <c r="G580" s="77"/>
      <c r="H580" s="70"/>
      <c r="I580" s="6"/>
      <c r="L580" s="17" t="str">
        <f>L$4</f>
        <v>выпал "орел", то начисляется 1 балл и</v>
      </c>
    </row>
    <row r="581" spans="1:12" ht="18.75">
      <c r="A581" s="75" t="s">
        <v>94</v>
      </c>
      <c r="B581" s="84"/>
      <c r="C581" s="76"/>
      <c r="D581" s="54"/>
      <c r="E581" s="93"/>
      <c r="F581" s="77"/>
      <c r="G581" s="77"/>
      <c r="H581" s="70"/>
      <c r="I581" s="6"/>
      <c r="L581" s="17" t="str">
        <f>L$5</f>
        <v xml:space="preserve"> серию завершает второй бросок.</v>
      </c>
    </row>
    <row r="582" spans="1:12" ht="19.5" thickBot="1">
      <c r="A582" s="78" t="s">
        <v>91</v>
      </c>
      <c r="B582" s="86"/>
      <c r="C582" s="87"/>
      <c r="D582" s="88">
        <f>B589*(D578-E587)+E588</f>
        <v>0</v>
      </c>
      <c r="E582" s="89">
        <f>B589*(E578-E587)+E588</f>
        <v>0</v>
      </c>
      <c r="F582" s="77"/>
      <c r="G582" s="77"/>
      <c r="H582" s="70"/>
      <c r="I582" s="7"/>
      <c r="L582" s="17" t="str">
        <f>L$6</f>
        <v xml:space="preserve"> Если на втором броске "орел",</v>
      </c>
    </row>
    <row r="583" spans="1:12" ht="19.5" thickTop="1">
      <c r="A583" s="75"/>
      <c r="B583" s="77"/>
      <c r="C583" s="77"/>
      <c r="D583" s="77"/>
      <c r="E583" s="76"/>
      <c r="F583" s="77"/>
      <c r="G583" s="77"/>
      <c r="H583" s="70"/>
      <c r="I583" s="7"/>
      <c r="L583" s="17" t="str">
        <f>L$7</f>
        <v>добавляют 2 балла, иначе 0.</v>
      </c>
    </row>
    <row r="584" spans="1:12" ht="18.75">
      <c r="A584" s="78"/>
      <c r="B584" s="77"/>
      <c r="C584" s="77"/>
      <c r="D584" s="77"/>
      <c r="E584" s="77"/>
      <c r="F584" s="77"/>
      <c r="G584" s="77"/>
      <c r="H584" s="70"/>
      <c r="I584" s="7"/>
      <c r="L584" s="17" t="str">
        <f>L$8</f>
        <v>Если в первом броске серии</v>
      </c>
    </row>
    <row r="585" spans="1:12" ht="18.75">
      <c r="A585" s="78"/>
      <c r="B585" s="77"/>
      <c r="C585" s="77"/>
      <c r="D585" s="77"/>
      <c r="E585" s="77"/>
      <c r="F585" s="77"/>
      <c r="G585" s="77"/>
      <c r="H585" s="70"/>
      <c r="I585" s="7"/>
      <c r="L585" s="17" t="str">
        <f>L$9</f>
        <v>выпала "решка", то серию завершают</v>
      </c>
    </row>
    <row r="586" spans="1:12" ht="18.75">
      <c r="A586" s="78"/>
      <c r="B586" s="77"/>
      <c r="C586" s="77"/>
      <c r="D586" s="77"/>
      <c r="E586" s="77"/>
      <c r="F586" s="77"/>
      <c r="G586" s="77"/>
      <c r="H586" s="70"/>
      <c r="I586" s="7"/>
      <c r="L586" s="17" t="str">
        <f>L$10</f>
        <v xml:space="preserve"> второй и третий броски.</v>
      </c>
    </row>
    <row r="587" spans="1:12" ht="18.75">
      <c r="A587" s="78" t="s">
        <v>86</v>
      </c>
      <c r="B587" s="94"/>
      <c r="C587" s="77"/>
      <c r="D587" s="78" t="s">
        <v>83</v>
      </c>
      <c r="E587" s="94"/>
      <c r="F587" s="77"/>
      <c r="G587" s="77"/>
      <c r="H587" s="70"/>
      <c r="I587" s="7"/>
      <c r="L587" s="17" t="str">
        <f>L$11</f>
        <v xml:space="preserve"> За каждого "орла" при 2 и 3-м броске</v>
      </c>
    </row>
    <row r="588" spans="1:12" ht="18.75">
      <c r="A588" s="78" t="s">
        <v>85</v>
      </c>
      <c r="B588" s="94"/>
      <c r="C588" s="77"/>
      <c r="D588" s="78" t="s">
        <v>84</v>
      </c>
      <c r="E588" s="94"/>
      <c r="F588" s="77"/>
      <c r="G588" s="77"/>
      <c r="H588" s="70"/>
      <c r="I588" s="7"/>
      <c r="L588" s="17" t="str">
        <f>L$12</f>
        <v>начисляется 1 балл.</v>
      </c>
    </row>
    <row r="589" spans="1:12" ht="18.75">
      <c r="A589" s="78" t="s">
        <v>87</v>
      </c>
      <c r="B589" s="77">
        <f>IF(E589=0,0,B588/E589)</f>
        <v>0</v>
      </c>
      <c r="C589" s="77"/>
      <c r="D589" s="78" t="s">
        <v>88</v>
      </c>
      <c r="E589" s="94"/>
      <c r="F589" s="77"/>
      <c r="G589" s="77"/>
      <c r="H589" s="70"/>
      <c r="I589" s="7"/>
      <c r="L589" s="17" t="str">
        <f>L$13</f>
        <v>X - общее число бросков в серии,</v>
      </c>
    </row>
    <row r="590" spans="1:12" ht="18.75">
      <c r="A590" s="78" t="s">
        <v>90</v>
      </c>
      <c r="B590" s="77">
        <f>IF(E589=0,0,B588/E590)</f>
        <v>0</v>
      </c>
      <c r="C590" s="77"/>
      <c r="D590" s="78" t="s">
        <v>89</v>
      </c>
      <c r="E590" s="94"/>
      <c r="F590" s="77"/>
      <c r="G590" s="77"/>
      <c r="H590" s="70"/>
      <c r="I590" s="7"/>
      <c r="L590" s="17" t="str">
        <f>L$14</f>
        <v>Y - число начисленных баллов.</v>
      </c>
    </row>
    <row r="591" spans="1:12" ht="19.5" thickBot="1">
      <c r="A591" s="67" t="s">
        <v>80</v>
      </c>
      <c r="B591" s="52">
        <v>0</v>
      </c>
      <c r="C591" s="52">
        <v>1</v>
      </c>
      <c r="D591" s="52">
        <v>2</v>
      </c>
      <c r="E591" s="53">
        <v>3</v>
      </c>
      <c r="G591" s="71"/>
      <c r="H591" s="70"/>
      <c r="I591" s="7"/>
      <c r="L591" s="17">
        <f>L$15</f>
        <v>0</v>
      </c>
    </row>
    <row r="592" spans="1:12" ht="20.25" thickTop="1" thickBot="1">
      <c r="A592" s="28">
        <v>2</v>
      </c>
      <c r="B592" s="48">
        <f>IF(Протоколы!F594=0,0,Протоколы!B592/Протоколы!F594)</f>
        <v>0</v>
      </c>
      <c r="C592" s="48">
        <f>IF(Протоколы!F594=0,0,Протоколы!C592/Протоколы!F594)</f>
        <v>0</v>
      </c>
      <c r="D592" s="48">
        <f>IF(Протоколы!F594=0,0,Протоколы!D592/Протоколы!F594)</f>
        <v>0</v>
      </c>
      <c r="E592" s="48">
        <f>IF(Протоколы!F594=0,0,Протоколы!E592/Протоколы!F594)</f>
        <v>0</v>
      </c>
      <c r="F592" s="62">
        <f>SUM(B592:E592)</f>
        <v>0</v>
      </c>
      <c r="G592" s="69"/>
      <c r="H592" s="70"/>
      <c r="I592" s="7"/>
      <c r="L592" s="17">
        <f>L$16</f>
        <v>0</v>
      </c>
    </row>
    <row r="593" spans="1:12" ht="19.5" thickBot="1">
      <c r="A593" s="29">
        <v>3</v>
      </c>
      <c r="B593" s="48">
        <f>IF(Протоколы!F594=0,0,Протоколы!B593/Протоколы!F594)</f>
        <v>0</v>
      </c>
      <c r="C593" s="48">
        <f>IF(Протоколы!F594=0,0,Протоколы!C593/Протоколы!F594)</f>
        <v>0</v>
      </c>
      <c r="D593" s="48">
        <f>IF(Протоколы!F594=0,0,Протоколы!D593/Протоколы!F594)</f>
        <v>0</v>
      </c>
      <c r="E593" s="48">
        <f>IF(Протоколы!F594=0,0,Протоколы!E593/Протоколы!F594)</f>
        <v>0</v>
      </c>
      <c r="F593" s="63">
        <f>SUM(B593:E593)</f>
        <v>0</v>
      </c>
      <c r="G593" s="72"/>
      <c r="H593" s="70"/>
      <c r="I593" s="7"/>
      <c r="L593" s="17">
        <f>L$17</f>
        <v>0</v>
      </c>
    </row>
    <row r="594" spans="1:12" ht="19.5" thickTop="1" thickBot="1">
      <c r="B594" s="64">
        <f>B592+B593</f>
        <v>0</v>
      </c>
      <c r="C594" s="65">
        <f t="shared" ref="C594" si="94">C592+C593</f>
        <v>0</v>
      </c>
      <c r="D594" s="65">
        <f t="shared" ref="D594" si="95">D592+D593</f>
        <v>0</v>
      </c>
      <c r="E594" s="66">
        <f t="shared" ref="E594" si="96">E592+E593</f>
        <v>0</v>
      </c>
      <c r="F594" s="45">
        <f>F592+F593</f>
        <v>0</v>
      </c>
    </row>
    <row r="595" spans="1:12" ht="20.25" thickTop="1" thickBot="1">
      <c r="A595" s="5">
        <f>'Название и список группы'!A34</f>
        <v>33</v>
      </c>
      <c r="B595" s="18">
        <f>'Название и список группы'!B34</f>
        <v>0</v>
      </c>
      <c r="C595" s="18"/>
      <c r="D595" s="18"/>
      <c r="E595" s="18"/>
      <c r="F595" s="18"/>
      <c r="G595" s="18"/>
      <c r="H595" s="18"/>
      <c r="I595" s="18"/>
      <c r="J595" s="18"/>
    </row>
    <row r="596" spans="1:12" ht="19.5" thickTop="1" thickBot="1">
      <c r="A596" s="75" t="s">
        <v>95</v>
      </c>
      <c r="B596" s="14">
        <v>0</v>
      </c>
      <c r="C596" s="14">
        <v>1</v>
      </c>
      <c r="D596" s="14">
        <v>2</v>
      </c>
      <c r="E596" s="14">
        <v>3</v>
      </c>
      <c r="F596" s="69"/>
      <c r="G596" s="68"/>
      <c r="H596" s="68"/>
      <c r="I596" s="3"/>
      <c r="J596" s="73" t="s">
        <v>0</v>
      </c>
      <c r="L596" s="4" t="str">
        <f>L$2</f>
        <v>12 серий бросков монеты</v>
      </c>
    </row>
    <row r="597" spans="1:12" ht="20.25" thickTop="1" thickBot="1">
      <c r="A597" s="75" t="s">
        <v>82</v>
      </c>
      <c r="B597" s="90"/>
      <c r="C597" s="91"/>
      <c r="D597" s="91"/>
      <c r="E597" s="92"/>
      <c r="F597" s="69"/>
      <c r="G597" s="69"/>
      <c r="H597" s="70"/>
      <c r="I597" s="6"/>
      <c r="J597" s="74">
        <f>Протоколы!J597</f>
        <v>9.9999999999999995E-7</v>
      </c>
      <c r="L597" s="17" t="str">
        <f>L$3</f>
        <v>Если в первом броске серии</v>
      </c>
    </row>
    <row r="598" spans="1:12" ht="19.5" thickTop="1">
      <c r="A598" s="78" t="s">
        <v>92</v>
      </c>
      <c r="B598" s="82">
        <f>B608*(B596-E606)+E605</f>
        <v>0</v>
      </c>
      <c r="C598" s="21">
        <f>B608*(C596-E606)+E605</f>
        <v>0</v>
      </c>
      <c r="D598" s="21">
        <f>B608*(D596-E606)+E605</f>
        <v>0</v>
      </c>
      <c r="E598" s="83">
        <f>B608*(E596-E606)+E605</f>
        <v>0</v>
      </c>
      <c r="F598" s="77"/>
      <c r="G598" s="77"/>
      <c r="H598" s="70"/>
      <c r="I598" s="6"/>
      <c r="L598" s="17" t="str">
        <f>L$4</f>
        <v>выпал "орел", то начисляется 1 балл и</v>
      </c>
    </row>
    <row r="599" spans="1:12" ht="18.75">
      <c r="A599" s="75" t="s">
        <v>94</v>
      </c>
      <c r="B599" s="84"/>
      <c r="C599" s="76"/>
      <c r="D599" s="54"/>
      <c r="E599" s="93"/>
      <c r="F599" s="77"/>
      <c r="G599" s="77"/>
      <c r="H599" s="70"/>
      <c r="I599" s="6"/>
      <c r="L599" s="17" t="str">
        <f>L$5</f>
        <v xml:space="preserve"> серию завершает второй бросок.</v>
      </c>
    </row>
    <row r="600" spans="1:12" ht="19.5" thickBot="1">
      <c r="A600" s="78" t="s">
        <v>91</v>
      </c>
      <c r="B600" s="86"/>
      <c r="C600" s="87"/>
      <c r="D600" s="88">
        <f>B607*(D596-E605)+E606</f>
        <v>0</v>
      </c>
      <c r="E600" s="89">
        <f>B607*(E596-E605)+E606</f>
        <v>0</v>
      </c>
      <c r="F600" s="77"/>
      <c r="G600" s="77"/>
      <c r="H600" s="70"/>
      <c r="I600" s="7"/>
      <c r="L600" s="17" t="str">
        <f>L$6</f>
        <v xml:space="preserve"> Если на втором броске "орел",</v>
      </c>
    </row>
    <row r="601" spans="1:12" ht="19.5" thickTop="1">
      <c r="A601" s="75"/>
      <c r="B601" s="77"/>
      <c r="C601" s="77"/>
      <c r="D601" s="77"/>
      <c r="E601" s="76"/>
      <c r="F601" s="77"/>
      <c r="G601" s="77"/>
      <c r="H601" s="70"/>
      <c r="I601" s="7"/>
      <c r="L601" s="17" t="str">
        <f>L$7</f>
        <v>добавляют 2 балла, иначе 0.</v>
      </c>
    </row>
    <row r="602" spans="1:12" ht="18.75">
      <c r="A602" s="78"/>
      <c r="B602" s="77"/>
      <c r="C602" s="77"/>
      <c r="D602" s="77"/>
      <c r="E602" s="77"/>
      <c r="F602" s="77"/>
      <c r="G602" s="77"/>
      <c r="H602" s="70"/>
      <c r="I602" s="7"/>
      <c r="L602" s="17" t="str">
        <f>L$8</f>
        <v>Если в первом броске серии</v>
      </c>
    </row>
    <row r="603" spans="1:12" ht="18.75">
      <c r="A603" s="78"/>
      <c r="B603" s="77"/>
      <c r="C603" s="77"/>
      <c r="D603" s="77"/>
      <c r="E603" s="77"/>
      <c r="F603" s="77"/>
      <c r="G603" s="77"/>
      <c r="H603" s="70"/>
      <c r="I603" s="7"/>
      <c r="L603" s="17" t="str">
        <f>L$9</f>
        <v>выпала "решка", то серию завершают</v>
      </c>
    </row>
    <row r="604" spans="1:12" ht="18.75">
      <c r="A604" s="78"/>
      <c r="B604" s="77"/>
      <c r="C604" s="77"/>
      <c r="D604" s="77"/>
      <c r="E604" s="77"/>
      <c r="F604" s="77"/>
      <c r="G604" s="77"/>
      <c r="H604" s="70"/>
      <c r="I604" s="7"/>
      <c r="L604" s="17" t="str">
        <f>L$10</f>
        <v xml:space="preserve"> второй и третий броски.</v>
      </c>
    </row>
    <row r="605" spans="1:12" ht="18.75">
      <c r="A605" s="78" t="s">
        <v>86</v>
      </c>
      <c r="B605" s="94"/>
      <c r="C605" s="77"/>
      <c r="D605" s="78" t="s">
        <v>83</v>
      </c>
      <c r="E605" s="94"/>
      <c r="F605" s="77"/>
      <c r="G605" s="77"/>
      <c r="H605" s="70"/>
      <c r="I605" s="7"/>
      <c r="L605" s="17" t="str">
        <f>L$11</f>
        <v xml:space="preserve"> За каждого "орла" при 2 и 3-м броске</v>
      </c>
    </row>
    <row r="606" spans="1:12" ht="18.75">
      <c r="A606" s="78" t="s">
        <v>85</v>
      </c>
      <c r="B606" s="94"/>
      <c r="C606" s="77"/>
      <c r="D606" s="78" t="s">
        <v>84</v>
      </c>
      <c r="E606" s="94"/>
      <c r="F606" s="77"/>
      <c r="G606" s="77"/>
      <c r="H606" s="70"/>
      <c r="I606" s="7"/>
      <c r="L606" s="17" t="str">
        <f>L$12</f>
        <v>начисляется 1 балл.</v>
      </c>
    </row>
    <row r="607" spans="1:12" ht="18.75">
      <c r="A607" s="78" t="s">
        <v>87</v>
      </c>
      <c r="B607" s="77">
        <f>IF(E607=0,0,B606/E607)</f>
        <v>0</v>
      </c>
      <c r="C607" s="77"/>
      <c r="D607" s="78" t="s">
        <v>88</v>
      </c>
      <c r="E607" s="94"/>
      <c r="F607" s="77"/>
      <c r="G607" s="77"/>
      <c r="H607" s="70"/>
      <c r="I607" s="7"/>
      <c r="L607" s="17" t="str">
        <f>L$13</f>
        <v>X - общее число бросков в серии,</v>
      </c>
    </row>
    <row r="608" spans="1:12" ht="18.75">
      <c r="A608" s="78" t="s">
        <v>90</v>
      </c>
      <c r="B608" s="77">
        <f>IF(E607=0,0,B606/E608)</f>
        <v>0</v>
      </c>
      <c r="C608" s="77"/>
      <c r="D608" s="78" t="s">
        <v>89</v>
      </c>
      <c r="E608" s="94"/>
      <c r="F608" s="77"/>
      <c r="G608" s="77"/>
      <c r="H608" s="70"/>
      <c r="I608" s="7"/>
      <c r="L608" s="17" t="str">
        <f>L$14</f>
        <v>Y - число начисленных баллов.</v>
      </c>
    </row>
    <row r="609" spans="1:12" ht="19.5" thickBot="1">
      <c r="A609" s="67" t="s">
        <v>80</v>
      </c>
      <c r="B609" s="52">
        <v>0</v>
      </c>
      <c r="C609" s="52">
        <v>1</v>
      </c>
      <c r="D609" s="52">
        <v>2</v>
      </c>
      <c r="E609" s="53">
        <v>3</v>
      </c>
      <c r="G609" s="71"/>
      <c r="H609" s="70"/>
      <c r="I609" s="7"/>
      <c r="L609" s="17">
        <f>L$15</f>
        <v>0</v>
      </c>
    </row>
    <row r="610" spans="1:12" ht="20.25" thickTop="1" thickBot="1">
      <c r="A610" s="28">
        <v>2</v>
      </c>
      <c r="B610" s="48">
        <f>IF(Протоколы!F612=0,0,Протоколы!B610/Протоколы!F612)</f>
        <v>0</v>
      </c>
      <c r="C610" s="48">
        <f>IF(Протоколы!F612=0,0,Протоколы!C610/Протоколы!F612)</f>
        <v>0</v>
      </c>
      <c r="D610" s="48">
        <f>IF(Протоколы!F612=0,0,Протоколы!D610/Протоколы!F612)</f>
        <v>0</v>
      </c>
      <c r="E610" s="48">
        <f>IF(Протоколы!F612=0,0,Протоколы!E610/Протоколы!F612)</f>
        <v>0</v>
      </c>
      <c r="F610" s="62">
        <f>SUM(B610:E610)</f>
        <v>0</v>
      </c>
      <c r="G610" s="69"/>
      <c r="H610" s="70"/>
      <c r="I610" s="7"/>
      <c r="L610" s="17">
        <f>L$16</f>
        <v>0</v>
      </c>
    </row>
    <row r="611" spans="1:12" ht="19.5" thickBot="1">
      <c r="A611" s="29">
        <v>3</v>
      </c>
      <c r="B611" s="48">
        <f>IF(Протоколы!F612=0,0,Протоколы!B611/Протоколы!F612)</f>
        <v>0</v>
      </c>
      <c r="C611" s="48">
        <f>IF(Протоколы!F612=0,0,Протоколы!C611/Протоколы!F612)</f>
        <v>0</v>
      </c>
      <c r="D611" s="48">
        <f>IF(Протоколы!F612=0,0,Протоколы!D611/Протоколы!F612)</f>
        <v>0</v>
      </c>
      <c r="E611" s="48">
        <f>IF(Протоколы!F612=0,0,Протоколы!E611/Протоколы!F612)</f>
        <v>0</v>
      </c>
      <c r="F611" s="63">
        <f>SUM(B611:E611)</f>
        <v>0</v>
      </c>
      <c r="G611" s="72"/>
      <c r="H611" s="70"/>
      <c r="I611" s="7"/>
      <c r="L611" s="17">
        <f>L$17</f>
        <v>0</v>
      </c>
    </row>
    <row r="612" spans="1:12" ht="19.5" thickTop="1" thickBot="1">
      <c r="B612" s="64">
        <f>B610+B611</f>
        <v>0</v>
      </c>
      <c r="C612" s="65">
        <f t="shared" ref="C612" si="97">C610+C611</f>
        <v>0</v>
      </c>
      <c r="D612" s="65">
        <f t="shared" ref="D612" si="98">D610+D611</f>
        <v>0</v>
      </c>
      <c r="E612" s="66">
        <f t="shared" ref="E612" si="99">E610+E611</f>
        <v>0</v>
      </c>
      <c r="F612" s="45">
        <f>F610+F611</f>
        <v>0</v>
      </c>
    </row>
    <row r="613" spans="1:12" ht="20.25" thickTop="1" thickBot="1">
      <c r="A613" s="5">
        <f>'Название и список группы'!A35</f>
        <v>34</v>
      </c>
      <c r="B613" s="18">
        <f>'Название и список группы'!B35</f>
        <v>0</v>
      </c>
      <c r="C613" s="18"/>
      <c r="D613" s="18"/>
      <c r="E613" s="18"/>
      <c r="F613" s="18"/>
      <c r="G613" s="18"/>
      <c r="H613" s="18"/>
      <c r="I613" s="18"/>
      <c r="J613" s="18"/>
    </row>
    <row r="614" spans="1:12" ht="19.5" thickTop="1" thickBot="1">
      <c r="A614" s="75" t="s">
        <v>95</v>
      </c>
      <c r="B614" s="14">
        <v>0</v>
      </c>
      <c r="C614" s="14">
        <v>1</v>
      </c>
      <c r="D614" s="14">
        <v>2</v>
      </c>
      <c r="E614" s="14">
        <v>3</v>
      </c>
      <c r="F614" s="69"/>
      <c r="G614" s="68"/>
      <c r="H614" s="68"/>
      <c r="I614" s="3"/>
      <c r="J614" s="73" t="s">
        <v>0</v>
      </c>
      <c r="L614" s="4" t="str">
        <f>L$2</f>
        <v>12 серий бросков монеты</v>
      </c>
    </row>
    <row r="615" spans="1:12" ht="20.25" thickTop="1" thickBot="1">
      <c r="A615" s="75" t="s">
        <v>82</v>
      </c>
      <c r="B615" s="90"/>
      <c r="C615" s="91"/>
      <c r="D615" s="91"/>
      <c r="E615" s="92"/>
      <c r="F615" s="69"/>
      <c r="G615" s="69"/>
      <c r="H615" s="70"/>
      <c r="I615" s="6"/>
      <c r="J615" s="74">
        <f>Протоколы!J615</f>
        <v>9.9999999999999995E-7</v>
      </c>
      <c r="L615" s="17" t="str">
        <f>L$3</f>
        <v>Если в первом броске серии</v>
      </c>
    </row>
    <row r="616" spans="1:12" ht="19.5" thickTop="1">
      <c r="A616" s="78" t="s">
        <v>92</v>
      </c>
      <c r="B616" s="82">
        <f>B626*(B614-E624)+E623</f>
        <v>0</v>
      </c>
      <c r="C616" s="21">
        <f>B626*(C614-E624)+E623</f>
        <v>0</v>
      </c>
      <c r="D616" s="21">
        <f>B626*(D614-E624)+E623</f>
        <v>0</v>
      </c>
      <c r="E616" s="83">
        <f>B626*(E614-E624)+E623</f>
        <v>0</v>
      </c>
      <c r="F616" s="77"/>
      <c r="G616" s="77"/>
      <c r="H616" s="70"/>
      <c r="I616" s="6"/>
      <c r="L616" s="17" t="str">
        <f>L$4</f>
        <v>выпал "орел", то начисляется 1 балл и</v>
      </c>
    </row>
    <row r="617" spans="1:12" ht="18.75">
      <c r="A617" s="75" t="s">
        <v>94</v>
      </c>
      <c r="B617" s="84"/>
      <c r="C617" s="76"/>
      <c r="D617" s="54"/>
      <c r="E617" s="93"/>
      <c r="F617" s="77"/>
      <c r="G617" s="77"/>
      <c r="H617" s="70"/>
      <c r="I617" s="6"/>
      <c r="L617" s="17" t="str">
        <f>L$5</f>
        <v xml:space="preserve"> серию завершает второй бросок.</v>
      </c>
    </row>
    <row r="618" spans="1:12" ht="19.5" thickBot="1">
      <c r="A618" s="78" t="s">
        <v>91</v>
      </c>
      <c r="B618" s="86"/>
      <c r="C618" s="87"/>
      <c r="D618" s="88">
        <f>B625*(D614-E623)+E624</f>
        <v>0</v>
      </c>
      <c r="E618" s="89">
        <f>B625*(E614-E623)+E624</f>
        <v>0</v>
      </c>
      <c r="F618" s="77"/>
      <c r="G618" s="77"/>
      <c r="H618" s="70"/>
      <c r="I618" s="7"/>
      <c r="L618" s="17" t="str">
        <f>L$6</f>
        <v xml:space="preserve"> Если на втором броске "орел",</v>
      </c>
    </row>
    <row r="619" spans="1:12" ht="19.5" thickTop="1">
      <c r="A619" s="75"/>
      <c r="B619" s="77"/>
      <c r="C619" s="77"/>
      <c r="D619" s="77"/>
      <c r="E619" s="76"/>
      <c r="F619" s="77"/>
      <c r="G619" s="77"/>
      <c r="H619" s="70"/>
      <c r="I619" s="7"/>
      <c r="L619" s="17" t="str">
        <f>L$7</f>
        <v>добавляют 2 балла, иначе 0.</v>
      </c>
    </row>
    <row r="620" spans="1:12" ht="18.75">
      <c r="A620" s="78"/>
      <c r="B620" s="77"/>
      <c r="C620" s="77"/>
      <c r="D620" s="77"/>
      <c r="E620" s="77"/>
      <c r="F620" s="77"/>
      <c r="G620" s="77"/>
      <c r="H620" s="70"/>
      <c r="I620" s="7"/>
      <c r="L620" s="17" t="str">
        <f>L$8</f>
        <v>Если в первом броске серии</v>
      </c>
    </row>
    <row r="621" spans="1:12" ht="18.75">
      <c r="A621" s="78"/>
      <c r="B621" s="77"/>
      <c r="C621" s="77"/>
      <c r="D621" s="77"/>
      <c r="E621" s="77"/>
      <c r="F621" s="77"/>
      <c r="G621" s="77"/>
      <c r="H621" s="70"/>
      <c r="I621" s="7"/>
      <c r="L621" s="17" t="str">
        <f>L$9</f>
        <v>выпала "решка", то серию завершают</v>
      </c>
    </row>
    <row r="622" spans="1:12" ht="18.75">
      <c r="A622" s="78"/>
      <c r="B622" s="77"/>
      <c r="C622" s="77"/>
      <c r="D622" s="77"/>
      <c r="E622" s="77"/>
      <c r="F622" s="77"/>
      <c r="G622" s="77"/>
      <c r="H622" s="70"/>
      <c r="I622" s="7"/>
      <c r="L622" s="17" t="str">
        <f>L$10</f>
        <v xml:space="preserve"> второй и третий броски.</v>
      </c>
    </row>
    <row r="623" spans="1:12" ht="18.75">
      <c r="A623" s="78" t="s">
        <v>86</v>
      </c>
      <c r="B623" s="94"/>
      <c r="C623" s="77"/>
      <c r="D623" s="78" t="s">
        <v>83</v>
      </c>
      <c r="E623" s="94"/>
      <c r="F623" s="77"/>
      <c r="G623" s="77"/>
      <c r="H623" s="70"/>
      <c r="I623" s="7"/>
      <c r="L623" s="17" t="str">
        <f>L$11</f>
        <v xml:space="preserve"> За каждого "орла" при 2 и 3-м броске</v>
      </c>
    </row>
    <row r="624" spans="1:12" ht="18.75">
      <c r="A624" s="78" t="s">
        <v>85</v>
      </c>
      <c r="B624" s="94"/>
      <c r="C624" s="77"/>
      <c r="D624" s="78" t="s">
        <v>84</v>
      </c>
      <c r="E624" s="94"/>
      <c r="F624" s="77"/>
      <c r="G624" s="77"/>
      <c r="H624" s="70"/>
      <c r="I624" s="7"/>
      <c r="L624" s="17" t="str">
        <f>L$12</f>
        <v>начисляется 1 балл.</v>
      </c>
    </row>
    <row r="625" spans="1:12" ht="18.75">
      <c r="A625" s="78" t="s">
        <v>87</v>
      </c>
      <c r="B625" s="77">
        <f>IF(E625=0,0,B624/E625)</f>
        <v>0</v>
      </c>
      <c r="C625" s="77"/>
      <c r="D625" s="78" t="s">
        <v>88</v>
      </c>
      <c r="E625" s="94"/>
      <c r="F625" s="77"/>
      <c r="G625" s="77"/>
      <c r="H625" s="70"/>
      <c r="I625" s="7"/>
      <c r="L625" s="17" t="str">
        <f>L$13</f>
        <v>X - общее число бросков в серии,</v>
      </c>
    </row>
    <row r="626" spans="1:12" ht="18.75">
      <c r="A626" s="78" t="s">
        <v>90</v>
      </c>
      <c r="B626" s="77">
        <f>IF(E625=0,0,B624/E626)</f>
        <v>0</v>
      </c>
      <c r="C626" s="77"/>
      <c r="D626" s="78" t="s">
        <v>89</v>
      </c>
      <c r="E626" s="94"/>
      <c r="F626" s="77"/>
      <c r="G626" s="77"/>
      <c r="H626" s="70"/>
      <c r="I626" s="7"/>
      <c r="L626" s="17" t="str">
        <f>L$14</f>
        <v>Y - число начисленных баллов.</v>
      </c>
    </row>
    <row r="627" spans="1:12" ht="19.5" thickBot="1">
      <c r="A627" s="67" t="s">
        <v>80</v>
      </c>
      <c r="B627" s="52">
        <v>0</v>
      </c>
      <c r="C627" s="52">
        <v>1</v>
      </c>
      <c r="D627" s="52">
        <v>2</v>
      </c>
      <c r="E627" s="53">
        <v>3</v>
      </c>
      <c r="G627" s="71"/>
      <c r="H627" s="70"/>
      <c r="I627" s="7"/>
      <c r="L627" s="17">
        <f>L$15</f>
        <v>0</v>
      </c>
    </row>
    <row r="628" spans="1:12" ht="20.25" thickTop="1" thickBot="1">
      <c r="A628" s="28">
        <v>2</v>
      </c>
      <c r="B628" s="48">
        <f>IF(Протоколы!F630=0,0,Протоколы!B628/Протоколы!F630)</f>
        <v>0</v>
      </c>
      <c r="C628" s="48">
        <f>IF(Протоколы!F630=0,0,Протоколы!C628/Протоколы!F630)</f>
        <v>0</v>
      </c>
      <c r="D628" s="48">
        <f>IF(Протоколы!F630=0,0,Протоколы!D628/Протоколы!F630)</f>
        <v>0</v>
      </c>
      <c r="E628" s="48">
        <f>IF(Протоколы!F630=0,0,Протоколы!E628/Протоколы!F630)</f>
        <v>0</v>
      </c>
      <c r="F628" s="62">
        <f>SUM(B628:E628)</f>
        <v>0</v>
      </c>
      <c r="G628" s="69"/>
      <c r="H628" s="70"/>
      <c r="I628" s="7"/>
      <c r="L628" s="17">
        <f>L$16</f>
        <v>0</v>
      </c>
    </row>
    <row r="629" spans="1:12" ht="19.5" thickBot="1">
      <c r="A629" s="29">
        <v>3</v>
      </c>
      <c r="B629" s="48">
        <f>IF(Протоколы!F630=0,0,Протоколы!B629/Протоколы!F630)</f>
        <v>0</v>
      </c>
      <c r="C629" s="48">
        <f>IF(Протоколы!F630=0,0,Протоколы!C629/Протоколы!F630)</f>
        <v>0</v>
      </c>
      <c r="D629" s="48">
        <f>IF(Протоколы!F630=0,0,Протоколы!D629/Протоколы!F630)</f>
        <v>0</v>
      </c>
      <c r="E629" s="48">
        <f>IF(Протоколы!F630=0,0,Протоколы!E629/Протоколы!F630)</f>
        <v>0</v>
      </c>
      <c r="F629" s="63">
        <f>SUM(B629:E629)</f>
        <v>0</v>
      </c>
      <c r="G629" s="72"/>
      <c r="H629" s="70"/>
      <c r="I629" s="7"/>
      <c r="L629" s="17">
        <f>L$17</f>
        <v>0</v>
      </c>
    </row>
    <row r="630" spans="1:12" ht="19.5" thickTop="1" thickBot="1">
      <c r="B630" s="64">
        <f>B628+B629</f>
        <v>0</v>
      </c>
      <c r="C630" s="65">
        <f t="shared" ref="C630" si="100">C628+C629</f>
        <v>0</v>
      </c>
      <c r="D630" s="65">
        <f t="shared" ref="D630" si="101">D628+D629</f>
        <v>0</v>
      </c>
      <c r="E630" s="66">
        <f t="shared" ref="E630" si="102">E628+E629</f>
        <v>0</v>
      </c>
      <c r="F630" s="45">
        <f>F628+F629</f>
        <v>0</v>
      </c>
    </row>
    <row r="631" spans="1:12" ht="20.25" thickTop="1" thickBot="1">
      <c r="A631" s="5">
        <f>'Название и список группы'!A36</f>
        <v>35</v>
      </c>
      <c r="B631" s="18">
        <f>'Название и список группы'!B36</f>
        <v>0</v>
      </c>
      <c r="C631" s="18"/>
      <c r="D631" s="18"/>
      <c r="E631" s="18"/>
      <c r="F631" s="18"/>
      <c r="G631" s="18"/>
      <c r="H631" s="18"/>
      <c r="I631" s="18"/>
      <c r="J631" s="18"/>
    </row>
    <row r="632" spans="1:12" ht="19.5" thickTop="1" thickBot="1">
      <c r="A632" s="75" t="s">
        <v>95</v>
      </c>
      <c r="B632" s="14">
        <v>0</v>
      </c>
      <c r="C632" s="14">
        <v>1</v>
      </c>
      <c r="D632" s="14">
        <v>2</v>
      </c>
      <c r="E632" s="14">
        <v>3</v>
      </c>
      <c r="F632" s="69"/>
      <c r="G632" s="68"/>
      <c r="H632" s="68"/>
      <c r="I632" s="3"/>
      <c r="J632" s="73" t="s">
        <v>0</v>
      </c>
      <c r="L632" s="4" t="str">
        <f>L$2</f>
        <v>12 серий бросков монеты</v>
      </c>
    </row>
    <row r="633" spans="1:12" ht="20.25" thickTop="1" thickBot="1">
      <c r="A633" s="75" t="s">
        <v>82</v>
      </c>
      <c r="B633" s="90"/>
      <c r="C633" s="91"/>
      <c r="D633" s="91"/>
      <c r="E633" s="92"/>
      <c r="F633" s="69"/>
      <c r="G633" s="69"/>
      <c r="H633" s="70"/>
      <c r="I633" s="6"/>
      <c r="J633" s="74">
        <f>Протоколы!J633</f>
        <v>9.9999999999999995E-7</v>
      </c>
      <c r="L633" s="17" t="str">
        <f>L$3</f>
        <v>Если в первом броске серии</v>
      </c>
    </row>
    <row r="634" spans="1:12" ht="19.5" thickTop="1">
      <c r="A634" s="78" t="s">
        <v>92</v>
      </c>
      <c r="B634" s="82">
        <f>B644*(B632-E642)+E641</f>
        <v>0</v>
      </c>
      <c r="C634" s="21">
        <f>B644*(C632-E642)+E641</f>
        <v>0</v>
      </c>
      <c r="D634" s="21">
        <f>B644*(D632-E642)+E641</f>
        <v>0</v>
      </c>
      <c r="E634" s="83">
        <f>B644*(E632-E642)+E641</f>
        <v>0</v>
      </c>
      <c r="F634" s="77"/>
      <c r="G634" s="77"/>
      <c r="H634" s="70"/>
      <c r="I634" s="6"/>
      <c r="L634" s="17" t="str">
        <f>L$4</f>
        <v>выпал "орел", то начисляется 1 балл и</v>
      </c>
    </row>
    <row r="635" spans="1:12" ht="18.75">
      <c r="A635" s="75" t="s">
        <v>94</v>
      </c>
      <c r="B635" s="84"/>
      <c r="C635" s="76"/>
      <c r="D635" s="54"/>
      <c r="E635" s="93"/>
      <c r="F635" s="77"/>
      <c r="G635" s="77"/>
      <c r="H635" s="70"/>
      <c r="I635" s="6"/>
      <c r="L635" s="17" t="str">
        <f>L$5</f>
        <v xml:space="preserve"> серию завершает второй бросок.</v>
      </c>
    </row>
    <row r="636" spans="1:12" ht="19.5" thickBot="1">
      <c r="A636" s="78" t="s">
        <v>91</v>
      </c>
      <c r="B636" s="86"/>
      <c r="C636" s="87"/>
      <c r="D636" s="88">
        <f>B643*(D632-E641)+E642</f>
        <v>0</v>
      </c>
      <c r="E636" s="89">
        <f>B643*(E632-E641)+E642</f>
        <v>0</v>
      </c>
      <c r="F636" s="77"/>
      <c r="G636" s="77"/>
      <c r="H636" s="70"/>
      <c r="I636" s="7"/>
      <c r="L636" s="17" t="str">
        <f>L$6</f>
        <v xml:space="preserve"> Если на втором броске "орел",</v>
      </c>
    </row>
    <row r="637" spans="1:12" ht="19.5" thickTop="1">
      <c r="A637" s="75"/>
      <c r="B637" s="77"/>
      <c r="C637" s="77"/>
      <c r="D637" s="77"/>
      <c r="E637" s="76"/>
      <c r="F637" s="77"/>
      <c r="G637" s="77"/>
      <c r="H637" s="70"/>
      <c r="I637" s="7"/>
      <c r="L637" s="17" t="str">
        <f>L$7</f>
        <v>добавляют 2 балла, иначе 0.</v>
      </c>
    </row>
    <row r="638" spans="1:12" ht="18.75">
      <c r="A638" s="78"/>
      <c r="B638" s="77"/>
      <c r="C638" s="77"/>
      <c r="D638" s="77"/>
      <c r="E638" s="77"/>
      <c r="F638" s="77"/>
      <c r="G638" s="77"/>
      <c r="H638" s="70"/>
      <c r="I638" s="7"/>
      <c r="L638" s="17" t="str">
        <f>L$8</f>
        <v>Если в первом броске серии</v>
      </c>
    </row>
    <row r="639" spans="1:12" ht="18.75">
      <c r="A639" s="78"/>
      <c r="B639" s="77"/>
      <c r="C639" s="77"/>
      <c r="D639" s="77"/>
      <c r="E639" s="77"/>
      <c r="F639" s="77"/>
      <c r="G639" s="77"/>
      <c r="H639" s="70"/>
      <c r="I639" s="7"/>
      <c r="L639" s="17" t="str">
        <f>L$9</f>
        <v>выпала "решка", то серию завершают</v>
      </c>
    </row>
    <row r="640" spans="1:12" ht="18.75">
      <c r="A640" s="78"/>
      <c r="B640" s="77"/>
      <c r="C640" s="77"/>
      <c r="D640" s="77"/>
      <c r="E640" s="77"/>
      <c r="F640" s="77"/>
      <c r="G640" s="77"/>
      <c r="H640" s="70"/>
      <c r="I640" s="7"/>
      <c r="L640" s="17" t="str">
        <f>L$10</f>
        <v xml:space="preserve"> второй и третий броски.</v>
      </c>
    </row>
    <row r="641" spans="1:12" ht="18.75">
      <c r="A641" s="78" t="s">
        <v>86</v>
      </c>
      <c r="B641" s="94"/>
      <c r="C641" s="77"/>
      <c r="D641" s="78" t="s">
        <v>83</v>
      </c>
      <c r="E641" s="94"/>
      <c r="F641" s="77"/>
      <c r="G641" s="77"/>
      <c r="H641" s="70"/>
      <c r="I641" s="7"/>
      <c r="L641" s="17" t="str">
        <f>L$11</f>
        <v xml:space="preserve"> За каждого "орла" при 2 и 3-м броске</v>
      </c>
    </row>
    <row r="642" spans="1:12" ht="18.75">
      <c r="A642" s="78" t="s">
        <v>85</v>
      </c>
      <c r="B642" s="94"/>
      <c r="C642" s="77"/>
      <c r="D642" s="78" t="s">
        <v>84</v>
      </c>
      <c r="E642" s="94"/>
      <c r="F642" s="77"/>
      <c r="G642" s="77"/>
      <c r="H642" s="70"/>
      <c r="I642" s="7"/>
      <c r="L642" s="17" t="str">
        <f>L$12</f>
        <v>начисляется 1 балл.</v>
      </c>
    </row>
    <row r="643" spans="1:12" ht="18.75">
      <c r="A643" s="78" t="s">
        <v>87</v>
      </c>
      <c r="B643" s="77">
        <f>IF(E643=0,0,B642/E643)</f>
        <v>0</v>
      </c>
      <c r="C643" s="77"/>
      <c r="D643" s="78" t="s">
        <v>88</v>
      </c>
      <c r="E643" s="94"/>
      <c r="F643" s="77"/>
      <c r="G643" s="77"/>
      <c r="H643" s="70"/>
      <c r="I643" s="7"/>
      <c r="L643" s="17" t="str">
        <f>L$13</f>
        <v>X - общее число бросков в серии,</v>
      </c>
    </row>
    <row r="644" spans="1:12" ht="18.75">
      <c r="A644" s="78" t="s">
        <v>90</v>
      </c>
      <c r="B644" s="77">
        <f>IF(E643=0,0,B642/E644)</f>
        <v>0</v>
      </c>
      <c r="C644" s="77"/>
      <c r="D644" s="78" t="s">
        <v>89</v>
      </c>
      <c r="E644" s="94"/>
      <c r="F644" s="77"/>
      <c r="G644" s="77"/>
      <c r="H644" s="70"/>
      <c r="I644" s="7"/>
      <c r="L644" s="17" t="str">
        <f>L$14</f>
        <v>Y - число начисленных баллов.</v>
      </c>
    </row>
    <row r="645" spans="1:12" ht="19.5" thickBot="1">
      <c r="A645" s="67" t="s">
        <v>80</v>
      </c>
      <c r="B645" s="52">
        <v>0</v>
      </c>
      <c r="C645" s="52">
        <v>1</v>
      </c>
      <c r="D645" s="52">
        <v>2</v>
      </c>
      <c r="E645" s="53">
        <v>3</v>
      </c>
      <c r="G645" s="71"/>
      <c r="H645" s="70"/>
      <c r="I645" s="7"/>
      <c r="L645" s="17">
        <f>L$15</f>
        <v>0</v>
      </c>
    </row>
    <row r="646" spans="1:12" ht="20.25" thickTop="1" thickBot="1">
      <c r="A646" s="28">
        <v>2</v>
      </c>
      <c r="B646" s="48">
        <f>IF(Протоколы!F648=0,0,Протоколы!B646/Протоколы!F648)</f>
        <v>0</v>
      </c>
      <c r="C646" s="48">
        <f>IF(Протоколы!F648=0,0,Протоколы!C646/Протоколы!F648)</f>
        <v>0</v>
      </c>
      <c r="D646" s="48">
        <f>IF(Протоколы!F648=0,0,Протоколы!D646/Протоколы!F648)</f>
        <v>0</v>
      </c>
      <c r="E646" s="48">
        <f>IF(Протоколы!F648=0,0,Протоколы!E646/Протоколы!F648)</f>
        <v>0</v>
      </c>
      <c r="F646" s="62">
        <f>SUM(B646:E646)</f>
        <v>0</v>
      </c>
      <c r="G646" s="69"/>
      <c r="H646" s="70"/>
      <c r="I646" s="7"/>
      <c r="L646" s="17">
        <f>L$16</f>
        <v>0</v>
      </c>
    </row>
    <row r="647" spans="1:12" ht="19.5" thickBot="1">
      <c r="A647" s="29">
        <v>3</v>
      </c>
      <c r="B647" s="48">
        <f>IF(Протоколы!F648=0,0,Протоколы!B647/Протоколы!F648)</f>
        <v>0</v>
      </c>
      <c r="C647" s="48">
        <f>IF(Протоколы!F648=0,0,Протоколы!C647/Протоколы!F648)</f>
        <v>0</v>
      </c>
      <c r="D647" s="48">
        <f>IF(Протоколы!F648=0,0,Протоколы!D647/Протоколы!F648)</f>
        <v>0</v>
      </c>
      <c r="E647" s="48">
        <f>IF(Протоколы!F648=0,0,Протоколы!E647/Протоколы!F648)</f>
        <v>0</v>
      </c>
      <c r="F647" s="63">
        <f>SUM(B647:E647)</f>
        <v>0</v>
      </c>
      <c r="G647" s="72"/>
      <c r="H647" s="70"/>
      <c r="I647" s="7"/>
      <c r="L647" s="17">
        <f>L$17</f>
        <v>0</v>
      </c>
    </row>
    <row r="648" spans="1:12" ht="19.5" thickTop="1" thickBot="1">
      <c r="B648" s="64">
        <f>B646+B647</f>
        <v>0</v>
      </c>
      <c r="C648" s="65">
        <f t="shared" ref="C648" si="103">C646+C647</f>
        <v>0</v>
      </c>
      <c r="D648" s="65">
        <f t="shared" ref="D648" si="104">D646+D647</f>
        <v>0</v>
      </c>
      <c r="E648" s="66">
        <f t="shared" ref="E648" si="105">E646+E647</f>
        <v>0</v>
      </c>
      <c r="F648" s="45">
        <f>F646+F647</f>
        <v>0</v>
      </c>
    </row>
    <row r="649" spans="1:12" ht="20.25" thickTop="1" thickBot="1">
      <c r="A649" s="5">
        <f>'Название и список группы'!A37</f>
        <v>36</v>
      </c>
      <c r="B649" s="18">
        <f>'Название и список группы'!B37</f>
        <v>0</v>
      </c>
      <c r="C649" s="18"/>
      <c r="D649" s="18"/>
      <c r="E649" s="18"/>
      <c r="F649" s="18"/>
      <c r="G649" s="18"/>
      <c r="H649" s="18"/>
      <c r="I649" s="18"/>
      <c r="J649" s="18"/>
    </row>
    <row r="650" spans="1:12" ht="19.5" thickTop="1" thickBot="1">
      <c r="A650" s="75" t="s">
        <v>95</v>
      </c>
      <c r="B650" s="14">
        <v>0</v>
      </c>
      <c r="C650" s="14">
        <v>1</v>
      </c>
      <c r="D650" s="14">
        <v>2</v>
      </c>
      <c r="E650" s="14">
        <v>3</v>
      </c>
      <c r="F650" s="69"/>
      <c r="G650" s="68"/>
      <c r="H650" s="68"/>
      <c r="I650" s="3"/>
      <c r="J650" s="73" t="s">
        <v>0</v>
      </c>
      <c r="L650" s="4" t="str">
        <f>L$2</f>
        <v>12 серий бросков монеты</v>
      </c>
    </row>
    <row r="651" spans="1:12" ht="20.25" thickTop="1" thickBot="1">
      <c r="A651" s="75" t="s">
        <v>82</v>
      </c>
      <c r="B651" s="90"/>
      <c r="C651" s="91"/>
      <c r="D651" s="91"/>
      <c r="E651" s="92"/>
      <c r="F651" s="69"/>
      <c r="G651" s="69"/>
      <c r="H651" s="70"/>
      <c r="I651" s="6"/>
      <c r="J651" s="74">
        <f>Протоколы!J651</f>
        <v>9.9999999999999995E-7</v>
      </c>
      <c r="L651" s="17" t="str">
        <f>L$3</f>
        <v>Если в первом броске серии</v>
      </c>
    </row>
    <row r="652" spans="1:12" ht="19.5" thickTop="1">
      <c r="A652" s="78" t="s">
        <v>92</v>
      </c>
      <c r="B652" s="82">
        <f>B662*(B650-E660)+E659</f>
        <v>0</v>
      </c>
      <c r="C652" s="21">
        <f>B662*(C650-E660)+E659</f>
        <v>0</v>
      </c>
      <c r="D652" s="21">
        <f>B662*(D650-E660)+E659</f>
        <v>0</v>
      </c>
      <c r="E652" s="83">
        <f>B662*(E650-E660)+E659</f>
        <v>0</v>
      </c>
      <c r="F652" s="77"/>
      <c r="G652" s="77"/>
      <c r="H652" s="70"/>
      <c r="I652" s="6"/>
      <c r="L652" s="17" t="str">
        <f>L$4</f>
        <v>выпал "орел", то начисляется 1 балл и</v>
      </c>
    </row>
    <row r="653" spans="1:12" ht="18.75">
      <c r="A653" s="75" t="s">
        <v>94</v>
      </c>
      <c r="B653" s="84"/>
      <c r="C653" s="76"/>
      <c r="D653" s="54"/>
      <c r="E653" s="93"/>
      <c r="F653" s="77"/>
      <c r="G653" s="77"/>
      <c r="H653" s="70"/>
      <c r="I653" s="6"/>
      <c r="L653" s="17" t="str">
        <f>L$5</f>
        <v xml:space="preserve"> серию завершает второй бросок.</v>
      </c>
    </row>
    <row r="654" spans="1:12" ht="19.5" thickBot="1">
      <c r="A654" s="78" t="s">
        <v>91</v>
      </c>
      <c r="B654" s="86"/>
      <c r="C654" s="87"/>
      <c r="D654" s="88">
        <f>B661*(D650-E659)+E660</f>
        <v>0</v>
      </c>
      <c r="E654" s="89">
        <f>B661*(E650-E659)+E660</f>
        <v>0</v>
      </c>
      <c r="F654" s="77"/>
      <c r="G654" s="77"/>
      <c r="H654" s="70"/>
      <c r="I654" s="7"/>
      <c r="L654" s="17" t="str">
        <f>L$6</f>
        <v xml:space="preserve"> Если на втором броске "орел",</v>
      </c>
    </row>
    <row r="655" spans="1:12" ht="19.5" thickTop="1">
      <c r="A655" s="75"/>
      <c r="B655" s="77"/>
      <c r="C655" s="77"/>
      <c r="D655" s="77"/>
      <c r="E655" s="76"/>
      <c r="F655" s="77"/>
      <c r="G655" s="77"/>
      <c r="H655" s="70"/>
      <c r="I655" s="7"/>
      <c r="L655" s="17" t="str">
        <f>L$7</f>
        <v>добавляют 2 балла, иначе 0.</v>
      </c>
    </row>
    <row r="656" spans="1:12" ht="18.75">
      <c r="A656" s="78"/>
      <c r="B656" s="77"/>
      <c r="C656" s="77"/>
      <c r="D656" s="77"/>
      <c r="E656" s="77"/>
      <c r="F656" s="77"/>
      <c r="G656" s="77"/>
      <c r="H656" s="70"/>
      <c r="I656" s="7"/>
      <c r="L656" s="17" t="str">
        <f>L$8</f>
        <v>Если в первом броске серии</v>
      </c>
    </row>
    <row r="657" spans="1:12" ht="18.75">
      <c r="A657" s="78"/>
      <c r="B657" s="77"/>
      <c r="C657" s="77"/>
      <c r="D657" s="77"/>
      <c r="E657" s="77"/>
      <c r="F657" s="77"/>
      <c r="G657" s="77"/>
      <c r="H657" s="70"/>
      <c r="I657" s="7"/>
      <c r="L657" s="17" t="str">
        <f>L$9</f>
        <v>выпала "решка", то серию завершают</v>
      </c>
    </row>
    <row r="658" spans="1:12" ht="18.75">
      <c r="A658" s="78"/>
      <c r="B658" s="77"/>
      <c r="C658" s="77"/>
      <c r="D658" s="77"/>
      <c r="E658" s="77"/>
      <c r="F658" s="77"/>
      <c r="G658" s="77"/>
      <c r="H658" s="70"/>
      <c r="I658" s="7"/>
      <c r="L658" s="17" t="str">
        <f>L$10</f>
        <v xml:space="preserve"> второй и третий броски.</v>
      </c>
    </row>
    <row r="659" spans="1:12" ht="18.75">
      <c r="A659" s="78" t="s">
        <v>86</v>
      </c>
      <c r="B659" s="94"/>
      <c r="C659" s="77"/>
      <c r="D659" s="78" t="s">
        <v>83</v>
      </c>
      <c r="E659" s="94"/>
      <c r="F659" s="77"/>
      <c r="G659" s="77"/>
      <c r="H659" s="70"/>
      <c r="I659" s="7"/>
      <c r="L659" s="17" t="str">
        <f>L$11</f>
        <v xml:space="preserve"> За каждого "орла" при 2 и 3-м броске</v>
      </c>
    </row>
    <row r="660" spans="1:12" ht="18.75">
      <c r="A660" s="78" t="s">
        <v>85</v>
      </c>
      <c r="B660" s="94"/>
      <c r="C660" s="77"/>
      <c r="D660" s="78" t="s">
        <v>84</v>
      </c>
      <c r="E660" s="94"/>
      <c r="F660" s="77"/>
      <c r="G660" s="77"/>
      <c r="H660" s="70"/>
      <c r="I660" s="7"/>
      <c r="L660" s="17" t="str">
        <f>L$12</f>
        <v>начисляется 1 балл.</v>
      </c>
    </row>
    <row r="661" spans="1:12" ht="18.75">
      <c r="A661" s="78" t="s">
        <v>87</v>
      </c>
      <c r="B661" s="77">
        <f>IF(E661=0,0,B660/E661)</f>
        <v>0</v>
      </c>
      <c r="C661" s="77"/>
      <c r="D661" s="78" t="s">
        <v>88</v>
      </c>
      <c r="E661" s="94"/>
      <c r="F661" s="77"/>
      <c r="G661" s="77"/>
      <c r="H661" s="70"/>
      <c r="I661" s="7"/>
      <c r="L661" s="17" t="str">
        <f>L$13</f>
        <v>X - общее число бросков в серии,</v>
      </c>
    </row>
    <row r="662" spans="1:12" ht="18.75">
      <c r="A662" s="78" t="s">
        <v>90</v>
      </c>
      <c r="B662" s="77">
        <f>IF(E661=0,0,B660/E662)</f>
        <v>0</v>
      </c>
      <c r="C662" s="77"/>
      <c r="D662" s="78" t="s">
        <v>89</v>
      </c>
      <c r="E662" s="94"/>
      <c r="F662" s="77"/>
      <c r="G662" s="77"/>
      <c r="H662" s="70"/>
      <c r="I662" s="7"/>
      <c r="L662" s="17" t="str">
        <f>L$14</f>
        <v>Y - число начисленных баллов.</v>
      </c>
    </row>
    <row r="663" spans="1:12" ht="19.5" thickBot="1">
      <c r="A663" s="67" t="s">
        <v>80</v>
      </c>
      <c r="B663" s="52">
        <v>0</v>
      </c>
      <c r="C663" s="52">
        <v>1</v>
      </c>
      <c r="D663" s="52">
        <v>2</v>
      </c>
      <c r="E663" s="53">
        <v>3</v>
      </c>
      <c r="G663" s="71"/>
      <c r="H663" s="70"/>
      <c r="I663" s="7"/>
      <c r="L663" s="17">
        <f>L$15</f>
        <v>0</v>
      </c>
    </row>
    <row r="664" spans="1:12" ht="20.25" thickTop="1" thickBot="1">
      <c r="A664" s="28">
        <v>2</v>
      </c>
      <c r="B664" s="48">
        <f>IF(Протоколы!F666=0,0,Протоколы!B664/Протоколы!F666)</f>
        <v>0</v>
      </c>
      <c r="C664" s="48">
        <f>IF(Протоколы!F666=0,0,Протоколы!C664/Протоколы!F666)</f>
        <v>0</v>
      </c>
      <c r="D664" s="48">
        <f>IF(Протоколы!F666=0,0,Протоколы!D664/Протоколы!F666)</f>
        <v>0</v>
      </c>
      <c r="E664" s="48">
        <f>IF(Протоколы!F666=0,0,Протоколы!E664/Протоколы!F666)</f>
        <v>0</v>
      </c>
      <c r="F664" s="62">
        <f>SUM(B664:E664)</f>
        <v>0</v>
      </c>
      <c r="G664" s="69"/>
      <c r="H664" s="70"/>
      <c r="I664" s="7"/>
      <c r="L664" s="17">
        <f>L$16</f>
        <v>0</v>
      </c>
    </row>
    <row r="665" spans="1:12" ht="19.5" thickBot="1">
      <c r="A665" s="29">
        <v>3</v>
      </c>
      <c r="B665" s="48">
        <f>IF(Протоколы!F666=0,0,Протоколы!B665/Протоколы!F666)</f>
        <v>0</v>
      </c>
      <c r="C665" s="48">
        <f>IF(Протоколы!F666=0,0,Протоколы!C665/Протоколы!F666)</f>
        <v>0</v>
      </c>
      <c r="D665" s="48">
        <f>IF(Протоколы!F666=0,0,Протоколы!D665/Протоколы!F666)</f>
        <v>0</v>
      </c>
      <c r="E665" s="48">
        <f>IF(Протоколы!F666=0,0,Протоколы!E665/Протоколы!F666)</f>
        <v>0</v>
      </c>
      <c r="F665" s="63">
        <f>SUM(B665:E665)</f>
        <v>0</v>
      </c>
      <c r="G665" s="72"/>
      <c r="H665" s="70"/>
      <c r="I665" s="7"/>
      <c r="L665" s="17">
        <f>L$17</f>
        <v>0</v>
      </c>
    </row>
    <row r="666" spans="1:12" ht="19.5" thickTop="1" thickBot="1">
      <c r="B666" s="64">
        <f>B664+B665</f>
        <v>0</v>
      </c>
      <c r="C666" s="65">
        <f t="shared" ref="C666" si="106">C664+C665</f>
        <v>0</v>
      </c>
      <c r="D666" s="65">
        <f t="shared" ref="D666" si="107">D664+D665</f>
        <v>0</v>
      </c>
      <c r="E666" s="66">
        <f t="shared" ref="E666" si="108">E664+E665</f>
        <v>0</v>
      </c>
      <c r="F666" s="45">
        <f>F664+F665</f>
        <v>0</v>
      </c>
    </row>
    <row r="667" spans="1:12" ht="20.25" thickTop="1" thickBot="1">
      <c r="A667" s="5">
        <f>'Название и список группы'!A38</f>
        <v>36</v>
      </c>
      <c r="B667" s="18">
        <f>'Название и список группы'!B38</f>
        <v>0</v>
      </c>
      <c r="C667" s="18"/>
      <c r="D667" s="18"/>
      <c r="E667" s="18"/>
      <c r="F667" s="18"/>
      <c r="G667" s="18"/>
      <c r="H667" s="18"/>
      <c r="I667" s="18"/>
      <c r="J667" s="18"/>
    </row>
    <row r="668" spans="1:12" ht="19.5" thickTop="1" thickBot="1">
      <c r="A668" s="75" t="s">
        <v>95</v>
      </c>
      <c r="B668" s="14">
        <v>0</v>
      </c>
      <c r="C668" s="14">
        <v>1</v>
      </c>
      <c r="D668" s="14">
        <v>2</v>
      </c>
      <c r="E668" s="14">
        <v>3</v>
      </c>
      <c r="F668" s="69"/>
      <c r="G668" s="68"/>
      <c r="H668" s="68"/>
      <c r="I668" s="3"/>
      <c r="J668" s="73" t="s">
        <v>0</v>
      </c>
      <c r="L668" s="4" t="str">
        <f>L$2</f>
        <v>12 серий бросков монеты</v>
      </c>
    </row>
    <row r="669" spans="1:12" ht="20.25" thickTop="1" thickBot="1">
      <c r="A669" s="75" t="s">
        <v>82</v>
      </c>
      <c r="B669" s="90"/>
      <c r="C669" s="91"/>
      <c r="D669" s="91"/>
      <c r="E669" s="92"/>
      <c r="F669" s="69"/>
      <c r="G669" s="69"/>
      <c r="H669" s="70"/>
      <c r="I669" s="6"/>
      <c r="J669" s="74">
        <f>Протоколы!J669</f>
        <v>9.9999999999999995E-7</v>
      </c>
      <c r="L669" s="17" t="str">
        <f>L$3</f>
        <v>Если в первом броске серии</v>
      </c>
    </row>
    <row r="670" spans="1:12" ht="19.5" thickTop="1">
      <c r="A670" s="78" t="s">
        <v>92</v>
      </c>
      <c r="B670" s="82">
        <f>B680*(B668-E678)+E677</f>
        <v>0</v>
      </c>
      <c r="C670" s="21">
        <f>B680*(C668-E678)+E677</f>
        <v>0</v>
      </c>
      <c r="D670" s="21">
        <f>B680*(D668-E678)+E677</f>
        <v>0</v>
      </c>
      <c r="E670" s="83">
        <f>B680*(E668-E678)+E677</f>
        <v>0</v>
      </c>
      <c r="F670" s="77"/>
      <c r="G670" s="77"/>
      <c r="H670" s="70"/>
      <c r="I670" s="6"/>
      <c r="L670" s="17" t="str">
        <f>L$4</f>
        <v>выпал "орел", то начисляется 1 балл и</v>
      </c>
    </row>
    <row r="671" spans="1:12" ht="18.75">
      <c r="A671" s="75" t="s">
        <v>94</v>
      </c>
      <c r="B671" s="84"/>
      <c r="C671" s="76"/>
      <c r="D671" s="54"/>
      <c r="E671" s="93"/>
      <c r="F671" s="77"/>
      <c r="G671" s="77"/>
      <c r="H671" s="70"/>
      <c r="I671" s="6"/>
      <c r="L671" s="17" t="str">
        <f>L$5</f>
        <v xml:space="preserve"> серию завершает второй бросок.</v>
      </c>
    </row>
    <row r="672" spans="1:12" ht="19.5" thickBot="1">
      <c r="A672" s="78" t="s">
        <v>91</v>
      </c>
      <c r="B672" s="86"/>
      <c r="C672" s="87"/>
      <c r="D672" s="88">
        <f>B679*(D668-E677)+E678</f>
        <v>0</v>
      </c>
      <c r="E672" s="89">
        <f>B679*(E668-E677)+E678</f>
        <v>0</v>
      </c>
      <c r="F672" s="77"/>
      <c r="G672" s="77"/>
      <c r="H672" s="70"/>
      <c r="I672" s="7"/>
      <c r="L672" s="17" t="str">
        <f>L$6</f>
        <v xml:space="preserve"> Если на втором броске "орел",</v>
      </c>
    </row>
    <row r="673" spans="1:12" ht="19.5" thickTop="1">
      <c r="A673" s="75"/>
      <c r="B673" s="77"/>
      <c r="C673" s="77"/>
      <c r="D673" s="77"/>
      <c r="E673" s="76"/>
      <c r="F673" s="77"/>
      <c r="G673" s="77"/>
      <c r="H673" s="70"/>
      <c r="I673" s="7"/>
      <c r="L673" s="17" t="str">
        <f>L$7</f>
        <v>добавляют 2 балла, иначе 0.</v>
      </c>
    </row>
    <row r="674" spans="1:12" ht="18.75">
      <c r="A674" s="78"/>
      <c r="B674" s="77"/>
      <c r="C674" s="77"/>
      <c r="D674" s="77"/>
      <c r="E674" s="77"/>
      <c r="F674" s="77"/>
      <c r="G674" s="77"/>
      <c r="H674" s="70"/>
      <c r="I674" s="7"/>
      <c r="L674" s="17" t="str">
        <f>L$8</f>
        <v>Если в первом броске серии</v>
      </c>
    </row>
    <row r="675" spans="1:12" ht="18.75">
      <c r="A675" s="78"/>
      <c r="B675" s="77"/>
      <c r="C675" s="77"/>
      <c r="D675" s="77"/>
      <c r="E675" s="77"/>
      <c r="F675" s="77"/>
      <c r="G675" s="77"/>
      <c r="H675" s="70"/>
      <c r="I675" s="7"/>
      <c r="L675" s="17" t="str">
        <f>L$9</f>
        <v>выпала "решка", то серию завершают</v>
      </c>
    </row>
    <row r="676" spans="1:12" ht="18.75">
      <c r="A676" s="78"/>
      <c r="B676" s="77"/>
      <c r="C676" s="77"/>
      <c r="D676" s="77"/>
      <c r="E676" s="77"/>
      <c r="F676" s="77"/>
      <c r="G676" s="77"/>
      <c r="H676" s="70"/>
      <c r="I676" s="7"/>
      <c r="L676" s="17" t="str">
        <f>L$10</f>
        <v xml:space="preserve"> второй и третий броски.</v>
      </c>
    </row>
    <row r="677" spans="1:12" ht="18.75">
      <c r="A677" s="78" t="s">
        <v>86</v>
      </c>
      <c r="B677" s="94"/>
      <c r="C677" s="77"/>
      <c r="D677" s="78" t="s">
        <v>83</v>
      </c>
      <c r="E677" s="94"/>
      <c r="F677" s="77"/>
      <c r="G677" s="77"/>
      <c r="H677" s="70"/>
      <c r="I677" s="7"/>
      <c r="L677" s="17" t="str">
        <f>L$11</f>
        <v xml:space="preserve"> За каждого "орла" при 2 и 3-м броске</v>
      </c>
    </row>
    <row r="678" spans="1:12" ht="18.75">
      <c r="A678" s="78" t="s">
        <v>85</v>
      </c>
      <c r="B678" s="94"/>
      <c r="C678" s="77"/>
      <c r="D678" s="78" t="s">
        <v>84</v>
      </c>
      <c r="E678" s="94"/>
      <c r="F678" s="77"/>
      <c r="G678" s="77"/>
      <c r="H678" s="70"/>
      <c r="I678" s="7"/>
      <c r="L678" s="17" t="str">
        <f>L$12</f>
        <v>начисляется 1 балл.</v>
      </c>
    </row>
    <row r="679" spans="1:12" ht="18.75">
      <c r="A679" s="78" t="s">
        <v>87</v>
      </c>
      <c r="B679" s="77">
        <f>IF(E679=0,0,B678/E679)</f>
        <v>0</v>
      </c>
      <c r="C679" s="77"/>
      <c r="D679" s="78" t="s">
        <v>88</v>
      </c>
      <c r="E679" s="94"/>
      <c r="F679" s="77"/>
      <c r="G679" s="77"/>
      <c r="H679" s="70"/>
      <c r="I679" s="7"/>
      <c r="L679" s="17" t="str">
        <f>L$13</f>
        <v>X - общее число бросков в серии,</v>
      </c>
    </row>
    <row r="680" spans="1:12" ht="18.75">
      <c r="A680" s="78" t="s">
        <v>90</v>
      </c>
      <c r="B680" s="77">
        <f>IF(E679=0,0,B678/E680)</f>
        <v>0</v>
      </c>
      <c r="C680" s="77"/>
      <c r="D680" s="78" t="s">
        <v>89</v>
      </c>
      <c r="E680" s="94"/>
      <c r="F680" s="77"/>
      <c r="G680" s="77"/>
      <c r="H680" s="70"/>
      <c r="I680" s="7"/>
      <c r="L680" s="17" t="str">
        <f>L$14</f>
        <v>Y - число начисленных баллов.</v>
      </c>
    </row>
    <row r="681" spans="1:12" ht="19.5" thickBot="1">
      <c r="A681" s="67" t="s">
        <v>80</v>
      </c>
      <c r="B681" s="52">
        <v>0</v>
      </c>
      <c r="C681" s="52">
        <v>1</v>
      </c>
      <c r="D681" s="52">
        <v>2</v>
      </c>
      <c r="E681" s="53">
        <v>3</v>
      </c>
      <c r="G681" s="71"/>
      <c r="H681" s="70"/>
      <c r="I681" s="7"/>
      <c r="L681" s="17">
        <f>L$15</f>
        <v>0</v>
      </c>
    </row>
    <row r="682" spans="1:12" ht="20.25" thickTop="1" thickBot="1">
      <c r="A682" s="28">
        <v>2</v>
      </c>
      <c r="B682" s="48">
        <f>IF(Протоколы!F684=0,0,Протоколы!B682/Протоколы!F684)</f>
        <v>0</v>
      </c>
      <c r="C682" s="48">
        <f>IF(Протоколы!F684=0,0,Протоколы!C682/Протоколы!F684)</f>
        <v>0</v>
      </c>
      <c r="D682" s="48">
        <f>IF(Протоколы!F684=0,0,Протоколы!D682/Протоколы!F684)</f>
        <v>0</v>
      </c>
      <c r="E682" s="48">
        <f>IF(Протоколы!F684=0,0,Протоколы!E682/Протоколы!F684)</f>
        <v>0</v>
      </c>
      <c r="F682" s="62">
        <f>SUM(B682:E682)</f>
        <v>0</v>
      </c>
      <c r="G682" s="69"/>
      <c r="H682" s="70"/>
      <c r="I682" s="7"/>
      <c r="L682" s="17">
        <f>L$16</f>
        <v>0</v>
      </c>
    </row>
    <row r="683" spans="1:12" ht="19.5" thickBot="1">
      <c r="A683" s="29">
        <v>3</v>
      </c>
      <c r="B683" s="48">
        <f>IF(Протоколы!F684=0,0,Протоколы!B683/Протоколы!F684)</f>
        <v>0</v>
      </c>
      <c r="C683" s="48">
        <f>IF(Протоколы!F684=0,0,Протоколы!C683/Протоколы!F684)</f>
        <v>0</v>
      </c>
      <c r="D683" s="48">
        <f>IF(Протоколы!F684=0,0,Протоколы!D683/Протоколы!F684)</f>
        <v>0</v>
      </c>
      <c r="E683" s="48">
        <f>IF(Протоколы!F684=0,0,Протоколы!E683/Протоколы!F684)</f>
        <v>0</v>
      </c>
      <c r="F683" s="63">
        <f>SUM(B683:E683)</f>
        <v>0</v>
      </c>
      <c r="G683" s="72"/>
      <c r="H683" s="70"/>
      <c r="I683" s="7"/>
      <c r="L683" s="17">
        <f>L$17</f>
        <v>0</v>
      </c>
    </row>
    <row r="684" spans="1:12" ht="19.5" thickTop="1" thickBot="1">
      <c r="B684" s="64">
        <f>B682+B683</f>
        <v>0</v>
      </c>
      <c r="C684" s="65">
        <f t="shared" ref="C684" si="109">C682+C683</f>
        <v>0</v>
      </c>
      <c r="D684" s="65">
        <f t="shared" ref="D684" si="110">D682+D683</f>
        <v>0</v>
      </c>
      <c r="E684" s="66">
        <f t="shared" ref="E684" si="111">E682+E683</f>
        <v>0</v>
      </c>
      <c r="F684" s="45">
        <f>F682+F683</f>
        <v>0</v>
      </c>
    </row>
    <row r="685" spans="1:12" ht="20.25" thickTop="1" thickBot="1">
      <c r="A685" s="5">
        <f>'Название и список группы'!A39</f>
        <v>38</v>
      </c>
      <c r="B685" s="18">
        <f>'Название и список группы'!B39</f>
        <v>0</v>
      </c>
      <c r="C685" s="18"/>
      <c r="D685" s="18"/>
      <c r="E685" s="18"/>
      <c r="F685" s="18"/>
      <c r="G685" s="18"/>
      <c r="H685" s="18"/>
      <c r="I685" s="18"/>
      <c r="J685" s="18"/>
    </row>
    <row r="686" spans="1:12" ht="19.5" thickTop="1" thickBot="1">
      <c r="A686" s="75" t="s">
        <v>95</v>
      </c>
      <c r="B686" s="14">
        <v>0</v>
      </c>
      <c r="C686" s="14">
        <v>1</v>
      </c>
      <c r="D686" s="14">
        <v>2</v>
      </c>
      <c r="E686" s="14">
        <v>3</v>
      </c>
      <c r="F686" s="69"/>
      <c r="G686" s="68"/>
      <c r="H686" s="68"/>
      <c r="I686" s="3"/>
      <c r="J686" s="73" t="s">
        <v>0</v>
      </c>
      <c r="L686" s="4" t="str">
        <f>L$2</f>
        <v>12 серий бросков монеты</v>
      </c>
    </row>
    <row r="687" spans="1:12" ht="20.25" thickTop="1" thickBot="1">
      <c r="A687" s="75" t="s">
        <v>82</v>
      </c>
      <c r="B687" s="90"/>
      <c r="C687" s="91"/>
      <c r="D687" s="91"/>
      <c r="E687" s="92"/>
      <c r="F687" s="69"/>
      <c r="G687" s="69"/>
      <c r="H687" s="70"/>
      <c r="I687" s="6"/>
      <c r="J687" s="74">
        <f>Протоколы!J687</f>
        <v>9.9999999999999995E-7</v>
      </c>
      <c r="L687" s="17" t="str">
        <f>L$3</f>
        <v>Если в первом броске серии</v>
      </c>
    </row>
    <row r="688" spans="1:12" ht="19.5" thickTop="1">
      <c r="A688" s="78" t="s">
        <v>92</v>
      </c>
      <c r="B688" s="82">
        <f>B698*(B686-E696)+E695</f>
        <v>0</v>
      </c>
      <c r="C688" s="21">
        <f>B698*(C686-E696)+E695</f>
        <v>0</v>
      </c>
      <c r="D688" s="21">
        <f>B698*(D686-E696)+E695</f>
        <v>0</v>
      </c>
      <c r="E688" s="83">
        <f>B698*(E686-E696)+E695</f>
        <v>0</v>
      </c>
      <c r="F688" s="77"/>
      <c r="G688" s="77"/>
      <c r="H688" s="70"/>
      <c r="I688" s="6"/>
      <c r="L688" s="17" t="str">
        <f>L$4</f>
        <v>выпал "орел", то начисляется 1 балл и</v>
      </c>
    </row>
    <row r="689" spans="1:12" ht="18.75">
      <c r="A689" s="75" t="s">
        <v>94</v>
      </c>
      <c r="B689" s="84"/>
      <c r="C689" s="76"/>
      <c r="D689" s="54"/>
      <c r="E689" s="93"/>
      <c r="F689" s="77"/>
      <c r="G689" s="77"/>
      <c r="H689" s="70"/>
      <c r="I689" s="6"/>
      <c r="L689" s="17" t="str">
        <f>L$5</f>
        <v xml:space="preserve"> серию завершает второй бросок.</v>
      </c>
    </row>
    <row r="690" spans="1:12" ht="19.5" thickBot="1">
      <c r="A690" s="78" t="s">
        <v>91</v>
      </c>
      <c r="B690" s="86"/>
      <c r="C690" s="87"/>
      <c r="D690" s="88">
        <f>B697*(D686-E695)+E696</f>
        <v>0</v>
      </c>
      <c r="E690" s="89">
        <f>B697*(E686-E695)+E696</f>
        <v>0</v>
      </c>
      <c r="F690" s="77"/>
      <c r="G690" s="77"/>
      <c r="H690" s="70"/>
      <c r="I690" s="7"/>
      <c r="L690" s="17" t="str">
        <f>L$6</f>
        <v xml:space="preserve"> Если на втором броске "орел",</v>
      </c>
    </row>
    <row r="691" spans="1:12" ht="19.5" thickTop="1">
      <c r="A691" s="75"/>
      <c r="B691" s="77"/>
      <c r="C691" s="77"/>
      <c r="D691" s="77"/>
      <c r="E691" s="76"/>
      <c r="F691" s="77"/>
      <c r="G691" s="77"/>
      <c r="H691" s="70"/>
      <c r="I691" s="7"/>
      <c r="L691" s="17" t="str">
        <f>L$7</f>
        <v>добавляют 2 балла, иначе 0.</v>
      </c>
    </row>
    <row r="692" spans="1:12" ht="18.75">
      <c r="A692" s="78"/>
      <c r="B692" s="77"/>
      <c r="C692" s="77"/>
      <c r="D692" s="77"/>
      <c r="E692" s="77"/>
      <c r="F692" s="77"/>
      <c r="G692" s="77"/>
      <c r="H692" s="70"/>
      <c r="I692" s="7"/>
      <c r="L692" s="17" t="str">
        <f>L$8</f>
        <v>Если в первом броске серии</v>
      </c>
    </row>
    <row r="693" spans="1:12" ht="18.75">
      <c r="A693" s="78"/>
      <c r="B693" s="77"/>
      <c r="C693" s="77"/>
      <c r="D693" s="77"/>
      <c r="E693" s="77"/>
      <c r="F693" s="77"/>
      <c r="G693" s="77"/>
      <c r="H693" s="70"/>
      <c r="I693" s="7"/>
      <c r="L693" s="17" t="str">
        <f>L$9</f>
        <v>выпала "решка", то серию завершают</v>
      </c>
    </row>
    <row r="694" spans="1:12" ht="18.75">
      <c r="A694" s="78"/>
      <c r="B694" s="77"/>
      <c r="C694" s="77"/>
      <c r="D694" s="77"/>
      <c r="E694" s="77"/>
      <c r="F694" s="77"/>
      <c r="G694" s="77"/>
      <c r="H694" s="70"/>
      <c r="I694" s="7"/>
      <c r="L694" s="17" t="str">
        <f>L$10</f>
        <v xml:space="preserve"> второй и третий броски.</v>
      </c>
    </row>
    <row r="695" spans="1:12" ht="18.75">
      <c r="A695" s="78" t="s">
        <v>86</v>
      </c>
      <c r="B695" s="94"/>
      <c r="C695" s="77"/>
      <c r="D695" s="78" t="s">
        <v>83</v>
      </c>
      <c r="E695" s="94"/>
      <c r="F695" s="77"/>
      <c r="G695" s="77"/>
      <c r="H695" s="70"/>
      <c r="I695" s="7"/>
      <c r="L695" s="17" t="str">
        <f>L$11</f>
        <v xml:space="preserve"> За каждого "орла" при 2 и 3-м броске</v>
      </c>
    </row>
    <row r="696" spans="1:12" ht="18.75">
      <c r="A696" s="78" t="s">
        <v>85</v>
      </c>
      <c r="B696" s="94"/>
      <c r="C696" s="77"/>
      <c r="D696" s="78" t="s">
        <v>84</v>
      </c>
      <c r="E696" s="94"/>
      <c r="F696" s="77"/>
      <c r="G696" s="77"/>
      <c r="H696" s="70"/>
      <c r="I696" s="7"/>
      <c r="L696" s="17" t="str">
        <f>L$12</f>
        <v>начисляется 1 балл.</v>
      </c>
    </row>
    <row r="697" spans="1:12" ht="18.75">
      <c r="A697" s="78" t="s">
        <v>87</v>
      </c>
      <c r="B697" s="77">
        <f>IF(E697=0,0,B696/E697)</f>
        <v>0</v>
      </c>
      <c r="C697" s="77"/>
      <c r="D697" s="78" t="s">
        <v>88</v>
      </c>
      <c r="E697" s="94"/>
      <c r="F697" s="77"/>
      <c r="G697" s="77"/>
      <c r="H697" s="70"/>
      <c r="I697" s="7"/>
      <c r="L697" s="17" t="str">
        <f>L$13</f>
        <v>X - общее число бросков в серии,</v>
      </c>
    </row>
    <row r="698" spans="1:12" ht="18.75">
      <c r="A698" s="78" t="s">
        <v>90</v>
      </c>
      <c r="B698" s="77">
        <f>IF(E697=0,0,B696/E698)</f>
        <v>0</v>
      </c>
      <c r="C698" s="77"/>
      <c r="D698" s="78" t="s">
        <v>89</v>
      </c>
      <c r="E698" s="94"/>
      <c r="F698" s="77"/>
      <c r="G698" s="77"/>
      <c r="H698" s="70"/>
      <c r="I698" s="7"/>
      <c r="L698" s="17" t="str">
        <f>L$14</f>
        <v>Y - число начисленных баллов.</v>
      </c>
    </row>
    <row r="699" spans="1:12" ht="19.5" thickBot="1">
      <c r="A699" s="67" t="s">
        <v>80</v>
      </c>
      <c r="B699" s="52">
        <v>0</v>
      </c>
      <c r="C699" s="52">
        <v>1</v>
      </c>
      <c r="D699" s="52">
        <v>2</v>
      </c>
      <c r="E699" s="53">
        <v>3</v>
      </c>
      <c r="G699" s="71"/>
      <c r="H699" s="70"/>
      <c r="I699" s="7"/>
      <c r="L699" s="17">
        <f>L$15</f>
        <v>0</v>
      </c>
    </row>
    <row r="700" spans="1:12" ht="20.25" thickTop="1" thickBot="1">
      <c r="A700" s="28">
        <v>2</v>
      </c>
      <c r="B700" s="48">
        <f>IF(Протоколы!F702=0,0,Протоколы!B700/Протоколы!F702)</f>
        <v>0</v>
      </c>
      <c r="C700" s="48">
        <f>IF(Протоколы!F702=0,0,Протоколы!C700/Протоколы!F702)</f>
        <v>0</v>
      </c>
      <c r="D700" s="48">
        <f>IF(Протоколы!F702=0,0,Протоколы!D700/Протоколы!F702)</f>
        <v>0</v>
      </c>
      <c r="E700" s="48">
        <f>IF(Протоколы!F702=0,0,Протоколы!E700/Протоколы!F702)</f>
        <v>0</v>
      </c>
      <c r="F700" s="62">
        <f>SUM(B700:E700)</f>
        <v>0</v>
      </c>
      <c r="G700" s="69"/>
      <c r="H700" s="70"/>
      <c r="I700" s="7"/>
      <c r="L700" s="17">
        <f>L$16</f>
        <v>0</v>
      </c>
    </row>
    <row r="701" spans="1:12" ht="19.5" thickBot="1">
      <c r="A701" s="29">
        <v>3</v>
      </c>
      <c r="B701" s="48">
        <f>IF(Протоколы!F702=0,0,Протоколы!B701/Протоколы!F702)</f>
        <v>0</v>
      </c>
      <c r="C701" s="48">
        <f>IF(Протоколы!F702=0,0,Протоколы!C701/Протоколы!F702)</f>
        <v>0</v>
      </c>
      <c r="D701" s="48">
        <f>IF(Протоколы!F702=0,0,Протоколы!D701/Протоколы!F702)</f>
        <v>0</v>
      </c>
      <c r="E701" s="48">
        <f>IF(Протоколы!F702=0,0,Протоколы!E701/Протоколы!F702)</f>
        <v>0</v>
      </c>
      <c r="F701" s="63">
        <f>SUM(B701:E701)</f>
        <v>0</v>
      </c>
      <c r="G701" s="72"/>
      <c r="H701" s="70"/>
      <c r="I701" s="7"/>
      <c r="L701" s="17">
        <f>L$17</f>
        <v>0</v>
      </c>
    </row>
    <row r="702" spans="1:12" ht="19.5" thickTop="1" thickBot="1">
      <c r="B702" s="64">
        <f>B700+B701</f>
        <v>0</v>
      </c>
      <c r="C702" s="65">
        <f t="shared" ref="C702" si="112">C700+C701</f>
        <v>0</v>
      </c>
      <c r="D702" s="65">
        <f t="shared" ref="D702" si="113">D700+D701</f>
        <v>0</v>
      </c>
      <c r="E702" s="66">
        <f t="shared" ref="E702" si="114">E700+E701</f>
        <v>0</v>
      </c>
      <c r="F702" s="45">
        <f>F700+F701</f>
        <v>0</v>
      </c>
    </row>
    <row r="703" spans="1:12" ht="20.25" thickTop="1" thickBot="1">
      <c r="A703" s="5">
        <f>'Название и список группы'!A40</f>
        <v>39</v>
      </c>
      <c r="B703" s="18">
        <f>'Название и список группы'!B40</f>
        <v>0</v>
      </c>
      <c r="C703" s="18"/>
      <c r="D703" s="18"/>
      <c r="E703" s="18"/>
      <c r="F703" s="18"/>
      <c r="G703" s="18"/>
      <c r="H703" s="18"/>
      <c r="I703" s="18"/>
      <c r="J703" s="18"/>
    </row>
    <row r="704" spans="1:12" ht="19.5" thickTop="1" thickBot="1">
      <c r="A704" s="75" t="s">
        <v>95</v>
      </c>
      <c r="B704" s="14">
        <v>0</v>
      </c>
      <c r="C704" s="14">
        <v>1</v>
      </c>
      <c r="D704" s="14">
        <v>2</v>
      </c>
      <c r="E704" s="14">
        <v>3</v>
      </c>
      <c r="F704" s="69"/>
      <c r="G704" s="68"/>
      <c r="H704" s="68"/>
      <c r="I704" s="3"/>
      <c r="J704" s="73" t="s">
        <v>0</v>
      </c>
      <c r="L704" s="4" t="str">
        <f>L$2</f>
        <v>12 серий бросков монеты</v>
      </c>
    </row>
    <row r="705" spans="1:12" ht="20.25" thickTop="1" thickBot="1">
      <c r="A705" s="75" t="s">
        <v>82</v>
      </c>
      <c r="B705" s="90"/>
      <c r="C705" s="91"/>
      <c r="D705" s="91"/>
      <c r="E705" s="92"/>
      <c r="F705" s="69"/>
      <c r="G705" s="69"/>
      <c r="H705" s="70"/>
      <c r="I705" s="6"/>
      <c r="J705" s="74">
        <f>Протоколы!J705</f>
        <v>9.9999999999999995E-7</v>
      </c>
      <c r="L705" s="17" t="str">
        <f>L$3</f>
        <v>Если в первом броске серии</v>
      </c>
    </row>
    <row r="706" spans="1:12" ht="19.5" thickTop="1">
      <c r="A706" s="78" t="s">
        <v>92</v>
      </c>
      <c r="B706" s="82">
        <f>B716*(B704-E714)+E713</f>
        <v>0</v>
      </c>
      <c r="C706" s="21">
        <f>B716*(C704-E714)+E713</f>
        <v>0</v>
      </c>
      <c r="D706" s="21">
        <f>B716*(D704-E714)+E713</f>
        <v>0</v>
      </c>
      <c r="E706" s="83">
        <f>B716*(E704-E714)+E713</f>
        <v>0</v>
      </c>
      <c r="F706" s="77"/>
      <c r="G706" s="77"/>
      <c r="H706" s="70"/>
      <c r="I706" s="6"/>
      <c r="L706" s="17" t="str">
        <f>L$4</f>
        <v>выпал "орел", то начисляется 1 балл и</v>
      </c>
    </row>
    <row r="707" spans="1:12" ht="18.75">
      <c r="A707" s="75" t="s">
        <v>94</v>
      </c>
      <c r="B707" s="84"/>
      <c r="C707" s="76"/>
      <c r="D707" s="54"/>
      <c r="E707" s="93"/>
      <c r="F707" s="77"/>
      <c r="G707" s="77"/>
      <c r="H707" s="70"/>
      <c r="I707" s="6"/>
      <c r="L707" s="17" t="str">
        <f>L$5</f>
        <v xml:space="preserve"> серию завершает второй бросок.</v>
      </c>
    </row>
    <row r="708" spans="1:12" ht="19.5" thickBot="1">
      <c r="A708" s="78" t="s">
        <v>91</v>
      </c>
      <c r="B708" s="86"/>
      <c r="C708" s="87"/>
      <c r="D708" s="88">
        <f>B715*(D704-E713)+E714</f>
        <v>0</v>
      </c>
      <c r="E708" s="89">
        <f>B715*(E704-E713)+E714</f>
        <v>0</v>
      </c>
      <c r="F708" s="77"/>
      <c r="G708" s="77"/>
      <c r="H708" s="70"/>
      <c r="I708" s="7"/>
      <c r="L708" s="17" t="str">
        <f>L$6</f>
        <v xml:space="preserve"> Если на втором броске "орел",</v>
      </c>
    </row>
    <row r="709" spans="1:12" ht="19.5" thickTop="1">
      <c r="A709" s="75"/>
      <c r="B709" s="77"/>
      <c r="C709" s="77"/>
      <c r="D709" s="77"/>
      <c r="E709" s="76"/>
      <c r="F709" s="77"/>
      <c r="G709" s="77"/>
      <c r="H709" s="70"/>
      <c r="I709" s="7"/>
      <c r="L709" s="17" t="str">
        <f>L$7</f>
        <v>добавляют 2 балла, иначе 0.</v>
      </c>
    </row>
    <row r="710" spans="1:12" ht="18.75">
      <c r="A710" s="78"/>
      <c r="B710" s="77"/>
      <c r="C710" s="77"/>
      <c r="D710" s="77"/>
      <c r="E710" s="77"/>
      <c r="F710" s="77"/>
      <c r="G710" s="77"/>
      <c r="H710" s="70"/>
      <c r="I710" s="7"/>
      <c r="L710" s="17" t="str">
        <f>L$8</f>
        <v>Если в первом броске серии</v>
      </c>
    </row>
    <row r="711" spans="1:12" ht="18.75">
      <c r="A711" s="78"/>
      <c r="B711" s="77"/>
      <c r="C711" s="77"/>
      <c r="D711" s="77"/>
      <c r="E711" s="77"/>
      <c r="F711" s="77"/>
      <c r="G711" s="77"/>
      <c r="H711" s="70"/>
      <c r="I711" s="7"/>
      <c r="L711" s="17" t="str">
        <f>L$9</f>
        <v>выпала "решка", то серию завершают</v>
      </c>
    </row>
    <row r="712" spans="1:12" ht="18.75">
      <c r="A712" s="78"/>
      <c r="B712" s="77"/>
      <c r="C712" s="77"/>
      <c r="D712" s="77"/>
      <c r="E712" s="77"/>
      <c r="F712" s="77"/>
      <c r="G712" s="77"/>
      <c r="H712" s="70"/>
      <c r="I712" s="7"/>
      <c r="L712" s="17" t="str">
        <f>L$10</f>
        <v xml:space="preserve"> второй и третий броски.</v>
      </c>
    </row>
    <row r="713" spans="1:12" ht="18.75">
      <c r="A713" s="78" t="s">
        <v>86</v>
      </c>
      <c r="B713" s="94"/>
      <c r="C713" s="77"/>
      <c r="D713" s="78" t="s">
        <v>83</v>
      </c>
      <c r="E713" s="94"/>
      <c r="F713" s="77"/>
      <c r="G713" s="77"/>
      <c r="H713" s="70"/>
      <c r="I713" s="7"/>
      <c r="L713" s="17" t="str">
        <f>L$11</f>
        <v xml:space="preserve"> За каждого "орла" при 2 и 3-м броске</v>
      </c>
    </row>
    <row r="714" spans="1:12" ht="18.75">
      <c r="A714" s="78" t="s">
        <v>85</v>
      </c>
      <c r="B714" s="94"/>
      <c r="C714" s="77"/>
      <c r="D714" s="78" t="s">
        <v>84</v>
      </c>
      <c r="E714" s="94"/>
      <c r="F714" s="77"/>
      <c r="G714" s="77"/>
      <c r="H714" s="70"/>
      <c r="I714" s="7"/>
      <c r="L714" s="17" t="str">
        <f>L$12</f>
        <v>начисляется 1 балл.</v>
      </c>
    </row>
    <row r="715" spans="1:12" ht="18.75">
      <c r="A715" s="78" t="s">
        <v>87</v>
      </c>
      <c r="B715" s="77">
        <f>IF(E715=0,0,B714/E715)</f>
        <v>0</v>
      </c>
      <c r="C715" s="77"/>
      <c r="D715" s="78" t="s">
        <v>88</v>
      </c>
      <c r="E715" s="94"/>
      <c r="F715" s="77"/>
      <c r="G715" s="77"/>
      <c r="H715" s="70"/>
      <c r="I715" s="7"/>
      <c r="L715" s="17" t="str">
        <f>L$13</f>
        <v>X - общее число бросков в серии,</v>
      </c>
    </row>
    <row r="716" spans="1:12" ht="18.75">
      <c r="A716" s="78" t="s">
        <v>90</v>
      </c>
      <c r="B716" s="77">
        <f>IF(E715=0,0,B714/E716)</f>
        <v>0</v>
      </c>
      <c r="C716" s="77"/>
      <c r="D716" s="78" t="s">
        <v>89</v>
      </c>
      <c r="E716" s="94"/>
      <c r="F716" s="77"/>
      <c r="G716" s="77"/>
      <c r="H716" s="70"/>
      <c r="I716" s="7"/>
      <c r="L716" s="17" t="str">
        <f>L$14</f>
        <v>Y - число начисленных баллов.</v>
      </c>
    </row>
    <row r="717" spans="1:12" ht="19.5" thickBot="1">
      <c r="A717" s="67" t="s">
        <v>80</v>
      </c>
      <c r="B717" s="52">
        <v>0</v>
      </c>
      <c r="C717" s="52">
        <v>1</v>
      </c>
      <c r="D717" s="52">
        <v>2</v>
      </c>
      <c r="E717" s="53">
        <v>3</v>
      </c>
      <c r="G717" s="71"/>
      <c r="H717" s="70"/>
      <c r="I717" s="7"/>
      <c r="L717" s="17">
        <f>L$15</f>
        <v>0</v>
      </c>
    </row>
    <row r="718" spans="1:12" ht="20.25" thickTop="1" thickBot="1">
      <c r="A718" s="28">
        <v>2</v>
      </c>
      <c r="B718" s="48">
        <f>IF(Протоколы!F720=0,0,Протоколы!B718/Протоколы!F720)</f>
        <v>0</v>
      </c>
      <c r="C718" s="48">
        <f>IF(Протоколы!F720=0,0,Протоколы!C718/Протоколы!F720)</f>
        <v>0</v>
      </c>
      <c r="D718" s="48">
        <f>IF(Протоколы!F720=0,0,Протоколы!D718/Протоколы!F720)</f>
        <v>0</v>
      </c>
      <c r="E718" s="48">
        <f>IF(Протоколы!F720=0,0,Протоколы!E718/Протоколы!F720)</f>
        <v>0</v>
      </c>
      <c r="F718" s="62">
        <f>SUM(B718:E718)</f>
        <v>0</v>
      </c>
      <c r="G718" s="69"/>
      <c r="H718" s="70"/>
      <c r="I718" s="7"/>
      <c r="L718" s="17">
        <f>L$16</f>
        <v>0</v>
      </c>
    </row>
    <row r="719" spans="1:12" ht="19.5" thickBot="1">
      <c r="A719" s="29">
        <v>3</v>
      </c>
      <c r="B719" s="48">
        <f>IF(Протоколы!F720=0,0,Протоколы!B719/Протоколы!F720)</f>
        <v>0</v>
      </c>
      <c r="C719" s="48">
        <f>IF(Протоколы!F720=0,0,Протоколы!C719/Протоколы!F720)</f>
        <v>0</v>
      </c>
      <c r="D719" s="48">
        <f>IF(Протоколы!F720=0,0,Протоколы!D719/Протоколы!F720)</f>
        <v>0</v>
      </c>
      <c r="E719" s="48">
        <f>IF(Протоколы!F720=0,0,Протоколы!E719/Протоколы!F720)</f>
        <v>0</v>
      </c>
      <c r="F719" s="63">
        <f>SUM(B719:E719)</f>
        <v>0</v>
      </c>
      <c r="G719" s="72"/>
      <c r="H719" s="70"/>
      <c r="I719" s="7"/>
      <c r="L719" s="17">
        <f>L$17</f>
        <v>0</v>
      </c>
    </row>
    <row r="720" spans="1:12" ht="19.5" thickTop="1" thickBot="1">
      <c r="B720" s="64">
        <f>B718+B719</f>
        <v>0</v>
      </c>
      <c r="C720" s="65">
        <f t="shared" ref="C720" si="115">C718+C719</f>
        <v>0</v>
      </c>
      <c r="D720" s="65">
        <f t="shared" ref="D720" si="116">D718+D719</f>
        <v>0</v>
      </c>
      <c r="E720" s="66">
        <f t="shared" ref="E720" si="117">E718+E719</f>
        <v>0</v>
      </c>
      <c r="F720" s="45">
        <f>F718+F719</f>
        <v>0</v>
      </c>
    </row>
    <row r="721" spans="1:12" ht="20.25" thickTop="1" thickBot="1">
      <c r="A721" s="5">
        <f>'Название и список группы'!A41</f>
        <v>40</v>
      </c>
      <c r="B721" s="18">
        <f>'Название и список группы'!B41</f>
        <v>0</v>
      </c>
      <c r="C721" s="18"/>
      <c r="D721" s="18"/>
      <c r="E721" s="18"/>
      <c r="F721" s="18"/>
      <c r="G721" s="18"/>
      <c r="H721" s="18"/>
      <c r="I721" s="18"/>
      <c r="J721" s="18"/>
    </row>
    <row r="722" spans="1:12" ht="19.5" thickTop="1" thickBot="1">
      <c r="A722" s="75" t="s">
        <v>95</v>
      </c>
      <c r="B722" s="14">
        <v>0</v>
      </c>
      <c r="C722" s="14">
        <v>1</v>
      </c>
      <c r="D722" s="14">
        <v>2</v>
      </c>
      <c r="E722" s="14">
        <v>3</v>
      </c>
      <c r="F722" s="69"/>
      <c r="G722" s="68"/>
      <c r="H722" s="68"/>
      <c r="I722" s="3"/>
      <c r="J722" s="73" t="s">
        <v>0</v>
      </c>
      <c r="L722" s="4" t="str">
        <f>L$2</f>
        <v>12 серий бросков монеты</v>
      </c>
    </row>
    <row r="723" spans="1:12" ht="20.25" thickTop="1" thickBot="1">
      <c r="A723" s="75" t="s">
        <v>82</v>
      </c>
      <c r="B723" s="90"/>
      <c r="C723" s="91"/>
      <c r="D723" s="91"/>
      <c r="E723" s="92"/>
      <c r="F723" s="69"/>
      <c r="G723" s="69"/>
      <c r="H723" s="70"/>
      <c r="I723" s="6"/>
      <c r="J723" s="74">
        <f>Протоколы!J723</f>
        <v>9.9999999999999995E-7</v>
      </c>
      <c r="L723" s="17" t="str">
        <f>L$3</f>
        <v>Если в первом броске серии</v>
      </c>
    </row>
    <row r="724" spans="1:12" ht="19.5" thickTop="1">
      <c r="A724" s="78" t="s">
        <v>92</v>
      </c>
      <c r="B724" s="82">
        <f>B734*(B722-E732)+E731</f>
        <v>0</v>
      </c>
      <c r="C724" s="21">
        <f>B734*(C722-E732)+E731</f>
        <v>0</v>
      </c>
      <c r="D724" s="21">
        <f>B734*(D722-E732)+E731</f>
        <v>0</v>
      </c>
      <c r="E724" s="83">
        <f>B734*(E722-E732)+E731</f>
        <v>0</v>
      </c>
      <c r="F724" s="77"/>
      <c r="G724" s="77"/>
      <c r="H724" s="70"/>
      <c r="I724" s="6"/>
      <c r="L724" s="17" t="str">
        <f>L$4</f>
        <v>выпал "орел", то начисляется 1 балл и</v>
      </c>
    </row>
    <row r="725" spans="1:12" ht="18.75">
      <c r="A725" s="75" t="s">
        <v>94</v>
      </c>
      <c r="B725" s="84"/>
      <c r="C725" s="76"/>
      <c r="D725" s="54"/>
      <c r="E725" s="93"/>
      <c r="F725" s="77"/>
      <c r="G725" s="77"/>
      <c r="H725" s="70"/>
      <c r="I725" s="6"/>
      <c r="L725" s="17" t="str">
        <f>L$5</f>
        <v xml:space="preserve"> серию завершает второй бросок.</v>
      </c>
    </row>
    <row r="726" spans="1:12" ht="19.5" thickBot="1">
      <c r="A726" s="78" t="s">
        <v>91</v>
      </c>
      <c r="B726" s="86"/>
      <c r="C726" s="87"/>
      <c r="D726" s="88">
        <f>B733*(D722-E731)+E732</f>
        <v>0</v>
      </c>
      <c r="E726" s="89">
        <f>B733*(E722-E731)+E732</f>
        <v>0</v>
      </c>
      <c r="F726" s="77"/>
      <c r="G726" s="77"/>
      <c r="H726" s="70"/>
      <c r="I726" s="7"/>
      <c r="L726" s="17" t="str">
        <f>L$6</f>
        <v xml:space="preserve"> Если на втором броске "орел",</v>
      </c>
    </row>
    <row r="727" spans="1:12" ht="19.5" thickTop="1">
      <c r="A727" s="75"/>
      <c r="B727" s="77"/>
      <c r="C727" s="77"/>
      <c r="D727" s="77"/>
      <c r="E727" s="76"/>
      <c r="F727" s="77"/>
      <c r="G727" s="77"/>
      <c r="H727" s="70"/>
      <c r="I727" s="7"/>
      <c r="L727" s="17" t="str">
        <f>L$7</f>
        <v>добавляют 2 балла, иначе 0.</v>
      </c>
    </row>
    <row r="728" spans="1:12" ht="18.75">
      <c r="A728" s="78"/>
      <c r="B728" s="77"/>
      <c r="C728" s="77"/>
      <c r="D728" s="77"/>
      <c r="E728" s="77"/>
      <c r="F728" s="77"/>
      <c r="G728" s="77"/>
      <c r="H728" s="70"/>
      <c r="I728" s="7"/>
      <c r="L728" s="17" t="str">
        <f>L$8</f>
        <v>Если в первом броске серии</v>
      </c>
    </row>
    <row r="729" spans="1:12" ht="18.75">
      <c r="A729" s="78"/>
      <c r="B729" s="77"/>
      <c r="C729" s="77"/>
      <c r="D729" s="77"/>
      <c r="E729" s="77"/>
      <c r="F729" s="77"/>
      <c r="G729" s="77"/>
      <c r="H729" s="70"/>
      <c r="I729" s="7"/>
      <c r="L729" s="17" t="str">
        <f>L$9</f>
        <v>выпала "решка", то серию завершают</v>
      </c>
    </row>
    <row r="730" spans="1:12" ht="18.75">
      <c r="A730" s="78"/>
      <c r="B730" s="77"/>
      <c r="C730" s="77"/>
      <c r="D730" s="77"/>
      <c r="E730" s="77"/>
      <c r="F730" s="77"/>
      <c r="G730" s="77"/>
      <c r="H730" s="70"/>
      <c r="I730" s="7"/>
      <c r="L730" s="17" t="str">
        <f>L$10</f>
        <v xml:space="preserve"> второй и третий броски.</v>
      </c>
    </row>
    <row r="731" spans="1:12" ht="18.75">
      <c r="A731" s="78" t="s">
        <v>86</v>
      </c>
      <c r="B731" s="94"/>
      <c r="C731" s="77"/>
      <c r="D731" s="78" t="s">
        <v>83</v>
      </c>
      <c r="E731" s="94"/>
      <c r="F731" s="77"/>
      <c r="G731" s="77"/>
      <c r="H731" s="70"/>
      <c r="I731" s="7"/>
      <c r="L731" s="17" t="str">
        <f>L$11</f>
        <v xml:space="preserve"> За каждого "орла" при 2 и 3-м броске</v>
      </c>
    </row>
    <row r="732" spans="1:12" ht="18.75">
      <c r="A732" s="78" t="s">
        <v>85</v>
      </c>
      <c r="B732" s="94"/>
      <c r="C732" s="77"/>
      <c r="D732" s="78" t="s">
        <v>84</v>
      </c>
      <c r="E732" s="94"/>
      <c r="F732" s="77"/>
      <c r="G732" s="77"/>
      <c r="H732" s="70"/>
      <c r="I732" s="7"/>
      <c r="L732" s="17" t="str">
        <f>L$12</f>
        <v>начисляется 1 балл.</v>
      </c>
    </row>
    <row r="733" spans="1:12" ht="18.75">
      <c r="A733" s="78" t="s">
        <v>87</v>
      </c>
      <c r="B733" s="77">
        <f>IF(E733=0,0,B732/E733)</f>
        <v>0</v>
      </c>
      <c r="C733" s="77"/>
      <c r="D733" s="78" t="s">
        <v>88</v>
      </c>
      <c r="E733" s="94"/>
      <c r="F733" s="77"/>
      <c r="G733" s="77"/>
      <c r="H733" s="70"/>
      <c r="I733" s="7"/>
      <c r="L733" s="17" t="str">
        <f>L$13</f>
        <v>X - общее число бросков в серии,</v>
      </c>
    </row>
    <row r="734" spans="1:12" ht="18.75">
      <c r="A734" s="78" t="s">
        <v>90</v>
      </c>
      <c r="B734" s="77">
        <f>IF(E733=0,0,B732/E734)</f>
        <v>0</v>
      </c>
      <c r="C734" s="77"/>
      <c r="D734" s="78" t="s">
        <v>89</v>
      </c>
      <c r="E734" s="94"/>
      <c r="F734" s="77"/>
      <c r="G734" s="77"/>
      <c r="H734" s="70"/>
      <c r="I734" s="7"/>
      <c r="L734" s="17" t="str">
        <f>L$14</f>
        <v>Y - число начисленных баллов.</v>
      </c>
    </row>
    <row r="735" spans="1:12" ht="19.5" thickBot="1">
      <c r="A735" s="67" t="s">
        <v>80</v>
      </c>
      <c r="B735" s="52">
        <v>0</v>
      </c>
      <c r="C735" s="52">
        <v>1</v>
      </c>
      <c r="D735" s="52">
        <v>2</v>
      </c>
      <c r="E735" s="53">
        <v>3</v>
      </c>
      <c r="G735" s="71"/>
      <c r="H735" s="70"/>
      <c r="I735" s="7"/>
      <c r="L735" s="17">
        <f>L$15</f>
        <v>0</v>
      </c>
    </row>
    <row r="736" spans="1:12" ht="20.25" thickTop="1" thickBot="1">
      <c r="A736" s="28">
        <v>2</v>
      </c>
      <c r="B736" s="48">
        <f>IF(Протоколы!F738=0,0,Протоколы!B736/Протоколы!F738)</f>
        <v>0</v>
      </c>
      <c r="C736" s="48">
        <f>IF(Протоколы!F738=0,0,Протоколы!C736/Протоколы!F738)</f>
        <v>0</v>
      </c>
      <c r="D736" s="48">
        <f>IF(Протоколы!F738=0,0,Протоколы!D736/Протоколы!F738)</f>
        <v>0</v>
      </c>
      <c r="E736" s="48">
        <f>IF(Протоколы!F738=0,0,Протоколы!E736/Протоколы!F738)</f>
        <v>0</v>
      </c>
      <c r="F736" s="62">
        <f>SUM(B736:E736)</f>
        <v>0</v>
      </c>
      <c r="G736" s="69"/>
      <c r="H736" s="70"/>
      <c r="I736" s="7"/>
      <c r="L736" s="17">
        <f>L$16</f>
        <v>0</v>
      </c>
    </row>
    <row r="737" spans="1:12" ht="19.5" thickBot="1">
      <c r="A737" s="29">
        <v>3</v>
      </c>
      <c r="B737" s="48">
        <f>IF(Протоколы!F738=0,0,Протоколы!B737/Протоколы!F738)</f>
        <v>0</v>
      </c>
      <c r="C737" s="48">
        <f>IF(Протоколы!F738=0,0,Протоколы!C737/Протоколы!F738)</f>
        <v>0</v>
      </c>
      <c r="D737" s="48">
        <f>IF(Протоколы!F738=0,0,Протоколы!D737/Протоколы!F738)</f>
        <v>0</v>
      </c>
      <c r="E737" s="48">
        <f>IF(Протоколы!F738=0,0,Протоколы!E737/Протоколы!F738)</f>
        <v>0</v>
      </c>
      <c r="F737" s="63">
        <f>SUM(B737:E737)</f>
        <v>0</v>
      </c>
      <c r="G737" s="72"/>
      <c r="H737" s="70"/>
      <c r="I737" s="7"/>
      <c r="L737" s="17">
        <f>L$17</f>
        <v>0</v>
      </c>
    </row>
    <row r="738" spans="1:12" ht="19.5" thickTop="1" thickBot="1">
      <c r="B738" s="64">
        <f>B736+B737</f>
        <v>0</v>
      </c>
      <c r="C738" s="65">
        <f t="shared" ref="C738" si="118">C736+C737</f>
        <v>0</v>
      </c>
      <c r="D738" s="65">
        <f t="shared" ref="D738" si="119">D736+D737</f>
        <v>0</v>
      </c>
      <c r="E738" s="66">
        <f t="shared" ref="E738" si="120">E736+E737</f>
        <v>0</v>
      </c>
      <c r="F738" s="45">
        <f>F736+F737</f>
        <v>0</v>
      </c>
    </row>
    <row r="739" spans="1:12" ht="19.5" thickTop="1" thickBot="1">
      <c r="A739" s="79" t="str">
        <f>Протоколы!A739</f>
        <v>Образец</v>
      </c>
    </row>
    <row r="740" spans="1:12" ht="19.5" thickTop="1" thickBot="1">
      <c r="A740" s="75" t="s">
        <v>95</v>
      </c>
      <c r="B740" s="14">
        <v>0</v>
      </c>
      <c r="C740" s="14">
        <v>1</v>
      </c>
      <c r="D740" s="14">
        <v>2</v>
      </c>
      <c r="E740" s="14">
        <v>3</v>
      </c>
      <c r="F740" s="69"/>
      <c r="G740" s="68"/>
      <c r="H740" s="68"/>
      <c r="I740" s="3"/>
      <c r="J740" s="73" t="s">
        <v>0</v>
      </c>
      <c r="L740" s="4" t="str">
        <f>L$2</f>
        <v>12 серий бросков монеты</v>
      </c>
    </row>
    <row r="741" spans="1:12" ht="20.25" thickTop="1" thickBot="1">
      <c r="A741" s="75" t="s">
        <v>82</v>
      </c>
      <c r="B741" s="80">
        <f>IF(B756=0,0,SUMPRODUCT(A754:A755,B754:B755)/B756)</f>
        <v>3.0000000000000004</v>
      </c>
      <c r="C741" s="81">
        <f>IF(C756=0,0,SUMPRODUCT(A754:A755,C754:C755)/C756)</f>
        <v>2.5999999999999996</v>
      </c>
      <c r="D741" s="81">
        <f>IF(D756=0,0,SUMPRODUCT(A754:A755,D754:D755)/D756)</f>
        <v>3.0000000000000004</v>
      </c>
      <c r="E741" s="15">
        <f>IF(E756=0,0,SUMPRODUCT(A754:A755,E754:E755)/E756)</f>
        <v>2</v>
      </c>
      <c r="F741" s="69"/>
      <c r="G741" s="69"/>
      <c r="H741" s="70"/>
      <c r="I741" s="6"/>
      <c r="J741" s="74">
        <f>Протоколы!J741</f>
        <v>1</v>
      </c>
      <c r="L741" s="17" t="str">
        <f>L$3</f>
        <v>Если в первом броске серии</v>
      </c>
    </row>
    <row r="742" spans="1:12" ht="19.5" thickTop="1">
      <c r="A742" s="78" t="s">
        <v>92</v>
      </c>
      <c r="B742" s="82">
        <f>B752*(B740-E750)+E749</f>
        <v>2.9615384615384612</v>
      </c>
      <c r="C742" s="21">
        <f>B752*(C740-E750)+E749</f>
        <v>2.6730769230769229</v>
      </c>
      <c r="D742" s="21">
        <f>B752*(D740-E750)+E749</f>
        <v>2.3846153846153846</v>
      </c>
      <c r="E742" s="83">
        <f>B752*(E740-E750)+E749</f>
        <v>2.0961538461538463</v>
      </c>
      <c r="F742" s="77"/>
      <c r="G742" s="77"/>
      <c r="H742" s="70"/>
      <c r="I742" s="6"/>
      <c r="L742" s="17" t="str">
        <f>L$4</f>
        <v>выпал "орел", то начисляется 1 балл и</v>
      </c>
    </row>
    <row r="743" spans="1:12" ht="18.75">
      <c r="A743" s="75" t="s">
        <v>94</v>
      </c>
      <c r="B743" s="84"/>
      <c r="C743" s="76"/>
      <c r="D743" s="21">
        <f>IF(F754=0,0,SUMPRODUCT(B753:E753,B754:E754)/F754)</f>
        <v>2.1999999999999997</v>
      </c>
      <c r="E743" s="85">
        <f>IF(F754=0,0,SUMPRODUCT(B753:E753,B755:E755)/F754)</f>
        <v>1</v>
      </c>
      <c r="F743" s="77"/>
      <c r="G743" s="77"/>
      <c r="H743" s="70"/>
      <c r="I743" s="6"/>
      <c r="L743" s="17" t="str">
        <f>L$5</f>
        <v xml:space="preserve"> серию завершает второй бросок.</v>
      </c>
    </row>
    <row r="744" spans="1:12" ht="19.5" thickBot="1">
      <c r="A744" s="78" t="s">
        <v>91</v>
      </c>
      <c r="B744" s="86"/>
      <c r="C744" s="87"/>
      <c r="D744" s="88">
        <f>B751*(D740-E749)+E750</f>
        <v>2.1999999999999993</v>
      </c>
      <c r="E744" s="89">
        <f>B751*(E740-E749)+E750</f>
        <v>1.0000000000000002</v>
      </c>
      <c r="F744" s="77"/>
      <c r="G744" s="77"/>
      <c r="H744" s="70"/>
      <c r="I744" s="7"/>
      <c r="L744" s="17" t="str">
        <f>L$6</f>
        <v xml:space="preserve"> Если на втором броске "орел",</v>
      </c>
    </row>
    <row r="745" spans="1:12" ht="19.5" thickTop="1">
      <c r="A745" s="75"/>
      <c r="B745" s="77"/>
      <c r="C745" s="77"/>
      <c r="D745" s="77"/>
      <c r="E745" s="76"/>
      <c r="F745" s="77"/>
      <c r="G745" s="77"/>
      <c r="H745" s="70"/>
      <c r="I745" s="7"/>
      <c r="L745" s="17" t="str">
        <f>L$7</f>
        <v>добавляют 2 балла, иначе 0.</v>
      </c>
    </row>
    <row r="746" spans="1:12" ht="18.75">
      <c r="A746" s="78"/>
      <c r="B746" s="77"/>
      <c r="C746" s="77"/>
      <c r="D746" s="77"/>
      <c r="E746" s="77"/>
      <c r="F746" s="77"/>
      <c r="G746" s="77"/>
      <c r="H746" s="70"/>
      <c r="I746" s="7"/>
      <c r="L746" s="17" t="str">
        <f>L$8</f>
        <v>Если в первом броске серии</v>
      </c>
    </row>
    <row r="747" spans="1:12" ht="18.75">
      <c r="A747" s="78"/>
      <c r="B747" s="77"/>
      <c r="C747" s="77"/>
      <c r="D747" s="77"/>
      <c r="E747" s="77"/>
      <c r="F747" s="77"/>
      <c r="G747" s="77"/>
      <c r="H747" s="70"/>
      <c r="I747" s="7"/>
      <c r="L747" s="17" t="str">
        <f>L$9</f>
        <v>выпала "решка", то серию завершают</v>
      </c>
    </row>
    <row r="748" spans="1:12" ht="18.75">
      <c r="A748" s="78"/>
      <c r="B748" s="77"/>
      <c r="C748" s="77"/>
      <c r="D748" s="77"/>
      <c r="E748" s="77"/>
      <c r="F748" s="77"/>
      <c r="G748" s="77"/>
      <c r="H748" s="70"/>
      <c r="I748" s="7"/>
      <c r="L748" s="17" t="str">
        <f>L$10</f>
        <v xml:space="preserve"> второй и третий броски.</v>
      </c>
    </row>
    <row r="749" spans="1:12" ht="18.75">
      <c r="A749" s="78" t="s">
        <v>86</v>
      </c>
      <c r="B749" s="77">
        <f>A754*SUMPRODUCT(B753:E753,B754:E754)+A755*SUMPRODUCT(B753:E753,B755:E755)</f>
        <v>3.6999999999999997</v>
      </c>
      <c r="C749" s="77"/>
      <c r="D749" s="78" t="s">
        <v>83</v>
      </c>
      <c r="E749" s="77">
        <f>SUMPRODUCT(A754:A755,F754:F755)</f>
        <v>2.5</v>
      </c>
      <c r="F749" s="77"/>
      <c r="G749" s="77"/>
      <c r="H749" s="70"/>
      <c r="I749" s="7"/>
      <c r="L749" s="17" t="str">
        <f>L$11</f>
        <v xml:space="preserve"> За каждого "орла" при 2 и 3-м броске</v>
      </c>
    </row>
    <row r="750" spans="1:12" ht="18.75">
      <c r="A750" s="78" t="s">
        <v>85</v>
      </c>
      <c r="B750" s="77">
        <f>B749-E749*E750</f>
        <v>-0.29999999999999982</v>
      </c>
      <c r="C750" s="77"/>
      <c r="D750" s="78" t="s">
        <v>84</v>
      </c>
      <c r="E750" s="77">
        <f>SUMPRODUCT(B753:E753,B756:E756)</f>
        <v>1.5999999999999999</v>
      </c>
      <c r="F750" s="77"/>
      <c r="G750" s="77"/>
      <c r="H750" s="70"/>
      <c r="I750" s="7"/>
      <c r="L750" s="17" t="str">
        <f>L$12</f>
        <v>начисляется 1 балл.</v>
      </c>
    </row>
    <row r="751" spans="1:12" ht="18.75">
      <c r="A751" s="78" t="s">
        <v>87</v>
      </c>
      <c r="B751" s="77">
        <f>IF(E751=0,0,B750/E751)</f>
        <v>-1.1999999999999993</v>
      </c>
      <c r="C751" s="77"/>
      <c r="D751" s="78" t="s">
        <v>88</v>
      </c>
      <c r="E751" s="77">
        <f>SUMPRODUCT(A754:A755,A754:A755,F754:F755)-E749*E749</f>
        <v>0.25</v>
      </c>
      <c r="F751" s="77"/>
      <c r="G751" s="77"/>
      <c r="H751" s="70"/>
      <c r="I751" s="7"/>
      <c r="L751" s="17" t="str">
        <f>L$13</f>
        <v>X - общее число бросков в серии,</v>
      </c>
    </row>
    <row r="752" spans="1:12" ht="18.75">
      <c r="A752" s="78" t="s">
        <v>90</v>
      </c>
      <c r="B752" s="77">
        <f>IF(E751=0,0,B750/E752)</f>
        <v>-0.28846153846153827</v>
      </c>
      <c r="C752" s="77"/>
      <c r="D752" s="78" t="s">
        <v>89</v>
      </c>
      <c r="E752" s="77">
        <f>SUMPRODUCT(B753:E753,B753:E753,B756:E756)-E750*E750</f>
        <v>1.04</v>
      </c>
      <c r="F752" s="77"/>
      <c r="G752" s="77"/>
      <c r="H752" s="70"/>
      <c r="I752" s="7"/>
      <c r="L752" s="17" t="str">
        <f>L$14</f>
        <v>Y - число начисленных баллов.</v>
      </c>
    </row>
    <row r="753" spans="1:12" ht="19.5" thickBot="1">
      <c r="A753" s="67" t="s">
        <v>93</v>
      </c>
      <c r="B753" s="52">
        <v>0</v>
      </c>
      <c r="C753" s="52">
        <v>1</v>
      </c>
      <c r="D753" s="52">
        <v>2</v>
      </c>
      <c r="E753" s="53">
        <v>3</v>
      </c>
      <c r="G753" s="71"/>
      <c r="H753" s="70"/>
      <c r="I753" s="7"/>
      <c r="L753" s="17">
        <f>L$15</f>
        <v>0</v>
      </c>
    </row>
    <row r="754" spans="1:12" ht="20.25" thickTop="1" thickBot="1">
      <c r="A754" s="28">
        <v>2</v>
      </c>
      <c r="B754" s="48">
        <f>IF(Протоколы!F756=0,0,Протоколы!B754/Протоколы!F756)</f>
        <v>0</v>
      </c>
      <c r="C754" s="48">
        <f>IF(Протоколы!F756=0,0,Протоколы!C754/Протоколы!F756)</f>
        <v>0.2</v>
      </c>
      <c r="D754" s="48">
        <f>IF(Протоколы!F756=0,0,Протоколы!D754/Протоколы!F756)</f>
        <v>0</v>
      </c>
      <c r="E754" s="48">
        <f>IF(Протоколы!F756=0,0,Протоколы!E754/Протоколы!F756)</f>
        <v>0.3</v>
      </c>
      <c r="F754" s="62">
        <f>SUM(B754:E754)</f>
        <v>0.5</v>
      </c>
      <c r="G754" s="69"/>
      <c r="H754" s="70"/>
      <c r="I754" s="7"/>
      <c r="L754" s="17">
        <f>L$16</f>
        <v>0</v>
      </c>
    </row>
    <row r="755" spans="1:12" ht="19.5" thickBot="1">
      <c r="A755" s="29">
        <v>3</v>
      </c>
      <c r="B755" s="48">
        <f>IF(Протоколы!F756=0,0,Протоколы!B755/Протоколы!F756)</f>
        <v>0.1</v>
      </c>
      <c r="C755" s="48">
        <f>IF(Протоколы!F756=0,0,Протоколы!C755/Протоколы!F756)</f>
        <v>0.3</v>
      </c>
      <c r="D755" s="48">
        <f>IF(Протоколы!F756=0,0,Протоколы!D755/Протоколы!F756)</f>
        <v>0.1</v>
      </c>
      <c r="E755" s="48">
        <f>IF(Протоколы!F756=0,0,Протоколы!E755/Протоколы!F756)</f>
        <v>0</v>
      </c>
      <c r="F755" s="63">
        <f>SUM(B755:E755)</f>
        <v>0.5</v>
      </c>
      <c r="G755" s="72"/>
      <c r="H755" s="70"/>
      <c r="I755" s="7"/>
      <c r="L755" s="17">
        <f>L$17</f>
        <v>0</v>
      </c>
    </row>
    <row r="756" spans="1:12" ht="19.5" thickTop="1" thickBot="1">
      <c r="B756" s="64">
        <f>B754+B755</f>
        <v>0.1</v>
      </c>
      <c r="C756" s="65">
        <f t="shared" ref="C756" si="121">C754+C755</f>
        <v>0.5</v>
      </c>
      <c r="D756" s="65">
        <f t="shared" ref="D756" si="122">D754+D755</f>
        <v>0.1</v>
      </c>
      <c r="E756" s="66">
        <f t="shared" ref="E756" si="123">E754+E755</f>
        <v>0.3</v>
      </c>
      <c r="F756" s="45">
        <f>F754+F755</f>
        <v>1</v>
      </c>
      <c r="L756" s="1">
        <f>0.5+0.4+2.7</f>
        <v>3.6</v>
      </c>
    </row>
    <row r="757" spans="1:12" ht="18.75" thickTop="1"/>
  </sheetData>
  <mergeCells count="41">
    <mergeCell ref="B721:J721"/>
    <mergeCell ref="B685:J685"/>
    <mergeCell ref="B703:J703"/>
    <mergeCell ref="B649:J649"/>
    <mergeCell ref="B667:J667"/>
    <mergeCell ref="B613:J613"/>
    <mergeCell ref="B631:J631"/>
    <mergeCell ref="B577:J577"/>
    <mergeCell ref="B595:J595"/>
    <mergeCell ref="B541:J541"/>
    <mergeCell ref="B559:J559"/>
    <mergeCell ref="B505:J505"/>
    <mergeCell ref="B523:J523"/>
    <mergeCell ref="B469:J469"/>
    <mergeCell ref="B487:J487"/>
    <mergeCell ref="B433:J433"/>
    <mergeCell ref="B451:J451"/>
    <mergeCell ref="B397:J397"/>
    <mergeCell ref="B415:J415"/>
    <mergeCell ref="B361:J361"/>
    <mergeCell ref="B379:J379"/>
    <mergeCell ref="B325:J325"/>
    <mergeCell ref="B343:J343"/>
    <mergeCell ref="B289:J289"/>
    <mergeCell ref="B307:J307"/>
    <mergeCell ref="B253:J253"/>
    <mergeCell ref="B271:J271"/>
    <mergeCell ref="B217:J217"/>
    <mergeCell ref="B235:J235"/>
    <mergeCell ref="B181:J181"/>
    <mergeCell ref="B199:J199"/>
    <mergeCell ref="B145:J145"/>
    <mergeCell ref="B163:J163"/>
    <mergeCell ref="B109:J109"/>
    <mergeCell ref="B127:J127"/>
    <mergeCell ref="B73:J73"/>
    <mergeCell ref="B91:J91"/>
    <mergeCell ref="B37:J37"/>
    <mergeCell ref="B55:J55"/>
    <mergeCell ref="B1:G1"/>
    <mergeCell ref="B19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topLeftCell="A18" zoomScaleNormal="100" workbookViewId="0">
      <selection activeCell="G2" sqref="G2:G41"/>
    </sheetView>
  </sheetViews>
  <sheetFormatPr defaultColWidth="11.5703125" defaultRowHeight="18"/>
  <cols>
    <col min="1" max="1" width="30.42578125" style="1" customWidth="1"/>
    <col min="2" max="2" width="33.42578125" customWidth="1"/>
    <col min="3" max="8" width="4.140625" customWidth="1"/>
  </cols>
  <sheetData>
    <row r="1" spans="1:7" ht="18.75">
      <c r="A1" s="8" t="s">
        <v>4</v>
      </c>
    </row>
    <row r="2" spans="1:7" ht="12.75">
      <c r="A2" s="9" t="s">
        <v>5</v>
      </c>
      <c r="B2" s="9" t="s">
        <v>6</v>
      </c>
      <c r="C2">
        <f>Протоколы!J21</f>
        <v>1</v>
      </c>
      <c r="D2">
        <v>21</v>
      </c>
      <c r="G2">
        <v>21</v>
      </c>
    </row>
    <row r="3" spans="1:7" ht="12.75">
      <c r="A3" s="9" t="s">
        <v>7</v>
      </c>
      <c r="B3" s="9" t="s">
        <v>8</v>
      </c>
      <c r="C3">
        <f>Протоколы!J39</f>
        <v>9.9999999999999995E-7</v>
      </c>
      <c r="D3">
        <f>D2+18</f>
        <v>39</v>
      </c>
      <c r="G3">
        <f>G2+18</f>
        <v>39</v>
      </c>
    </row>
    <row r="4" spans="1:7" ht="12.75">
      <c r="A4" s="9" t="s">
        <v>9</v>
      </c>
      <c r="B4" s="9" t="s">
        <v>10</v>
      </c>
      <c r="C4">
        <f>Протоколы!J57</f>
        <v>9.9999999999999995E-7</v>
      </c>
      <c r="D4">
        <f t="shared" ref="D4:D41" si="0">D3+18</f>
        <v>57</v>
      </c>
      <c r="G4">
        <f t="shared" ref="G4:G41" si="1">G3+18</f>
        <v>57</v>
      </c>
    </row>
    <row r="5" spans="1:7" ht="12.75">
      <c r="A5" s="9" t="s">
        <v>11</v>
      </c>
      <c r="B5" s="9" t="s">
        <v>12</v>
      </c>
      <c r="C5">
        <f>Протоколы!J75</f>
        <v>9.9999999999999995E-7</v>
      </c>
      <c r="D5">
        <f t="shared" si="0"/>
        <v>75</v>
      </c>
      <c r="G5">
        <f t="shared" si="1"/>
        <v>75</v>
      </c>
    </row>
    <row r="6" spans="1:7" ht="12.75">
      <c r="A6" s="9" t="s">
        <v>13</v>
      </c>
      <c r="B6" s="9" t="s">
        <v>14</v>
      </c>
      <c r="C6">
        <f>Протоколы!J93</f>
        <v>9.9999999999999995E-7</v>
      </c>
      <c r="D6">
        <f t="shared" si="0"/>
        <v>93</v>
      </c>
      <c r="G6">
        <f t="shared" si="1"/>
        <v>93</v>
      </c>
    </row>
    <row r="7" spans="1:7" ht="12.75">
      <c r="A7" s="9" t="s">
        <v>15</v>
      </c>
      <c r="B7" s="9" t="s">
        <v>16</v>
      </c>
      <c r="C7">
        <f>Протоколы!J111</f>
        <v>9.9999999999999995E-7</v>
      </c>
      <c r="D7">
        <f t="shared" si="0"/>
        <v>111</v>
      </c>
      <c r="G7">
        <f t="shared" si="1"/>
        <v>111</v>
      </c>
    </row>
    <row r="8" spans="1:7" ht="12.75">
      <c r="A8" s="9" t="s">
        <v>17</v>
      </c>
      <c r="B8" s="9" t="s">
        <v>18</v>
      </c>
      <c r="C8">
        <f>Протоколы!J129</f>
        <v>9.9999999999999995E-7</v>
      </c>
      <c r="D8">
        <f t="shared" si="0"/>
        <v>129</v>
      </c>
      <c r="G8">
        <f t="shared" si="1"/>
        <v>129</v>
      </c>
    </row>
    <row r="9" spans="1:7" ht="12.75">
      <c r="A9" s="9" t="s">
        <v>19</v>
      </c>
      <c r="B9" s="9" t="s">
        <v>20</v>
      </c>
      <c r="C9">
        <f>Протоколы!J147</f>
        <v>9.9999999999999995E-7</v>
      </c>
      <c r="D9">
        <f t="shared" si="0"/>
        <v>147</v>
      </c>
      <c r="G9">
        <f t="shared" si="1"/>
        <v>147</v>
      </c>
    </row>
    <row r="10" spans="1:7" ht="12.75">
      <c r="A10" s="9" t="s">
        <v>21</v>
      </c>
      <c r="B10" s="9" t="s">
        <v>22</v>
      </c>
      <c r="C10">
        <f>Протоколы!J165</f>
        <v>9.9999999999999995E-7</v>
      </c>
      <c r="D10">
        <f t="shared" si="0"/>
        <v>165</v>
      </c>
      <c r="G10">
        <f t="shared" si="1"/>
        <v>165</v>
      </c>
    </row>
    <row r="11" spans="1:7" ht="12.75">
      <c r="A11" s="9" t="s">
        <v>23</v>
      </c>
      <c r="B11" s="9" t="s">
        <v>24</v>
      </c>
      <c r="C11">
        <f>Протоколы!J183</f>
        <v>9.9999999999999995E-7</v>
      </c>
      <c r="D11">
        <f t="shared" si="0"/>
        <v>183</v>
      </c>
      <c r="G11">
        <f t="shared" si="1"/>
        <v>183</v>
      </c>
    </row>
    <row r="12" spans="1:7" ht="12.75">
      <c r="A12" s="9" t="s">
        <v>25</v>
      </c>
      <c r="B12" s="9" t="s">
        <v>26</v>
      </c>
      <c r="C12">
        <f>Протоколы!J201</f>
        <v>9.9999999999999995E-7</v>
      </c>
      <c r="D12">
        <f t="shared" si="0"/>
        <v>201</v>
      </c>
      <c r="G12">
        <f t="shared" si="1"/>
        <v>201</v>
      </c>
    </row>
    <row r="13" spans="1:7" ht="12.75">
      <c r="A13" s="9" t="s">
        <v>27</v>
      </c>
      <c r="B13" s="9" t="s">
        <v>28</v>
      </c>
      <c r="C13">
        <f>Протоколы!J219</f>
        <v>9.9999999999999995E-7</v>
      </c>
      <c r="D13">
        <f t="shared" si="0"/>
        <v>219</v>
      </c>
      <c r="G13">
        <f t="shared" si="1"/>
        <v>219</v>
      </c>
    </row>
    <row r="14" spans="1:7" ht="12.75">
      <c r="A14" s="9" t="s">
        <v>29</v>
      </c>
      <c r="B14" s="9" t="s">
        <v>30</v>
      </c>
      <c r="C14">
        <f>Протоколы!J237</f>
        <v>9.9999999999999995E-7</v>
      </c>
      <c r="D14">
        <f t="shared" si="0"/>
        <v>237</v>
      </c>
      <c r="G14">
        <f t="shared" si="1"/>
        <v>237</v>
      </c>
    </row>
    <row r="15" spans="1:7" ht="12.75">
      <c r="A15" s="9" t="s">
        <v>31</v>
      </c>
      <c r="B15" s="9" t="s">
        <v>32</v>
      </c>
      <c r="C15">
        <f>Протоколы!J255</f>
        <v>9.9999999999999995E-7</v>
      </c>
      <c r="D15">
        <f t="shared" si="0"/>
        <v>255</v>
      </c>
      <c r="G15">
        <f t="shared" si="1"/>
        <v>255</v>
      </c>
    </row>
    <row r="16" spans="1:7" ht="12.75">
      <c r="A16" s="9" t="s">
        <v>33</v>
      </c>
      <c r="B16" s="9" t="s">
        <v>34</v>
      </c>
      <c r="C16">
        <f>Протоколы!J273</f>
        <v>9.9999999999999995E-7</v>
      </c>
      <c r="D16">
        <f t="shared" si="0"/>
        <v>273</v>
      </c>
      <c r="G16">
        <f t="shared" si="1"/>
        <v>273</v>
      </c>
    </row>
    <row r="17" spans="1:7" ht="12.75">
      <c r="A17" s="9" t="s">
        <v>35</v>
      </c>
      <c r="B17" s="9" t="s">
        <v>36</v>
      </c>
      <c r="C17">
        <f>Протоколы!J291</f>
        <v>9.9999999999999995E-7</v>
      </c>
      <c r="D17">
        <f t="shared" si="0"/>
        <v>291</v>
      </c>
      <c r="G17">
        <f t="shared" si="1"/>
        <v>291</v>
      </c>
    </row>
    <row r="18" spans="1:7" ht="12.75">
      <c r="A18" s="9" t="s">
        <v>37</v>
      </c>
      <c r="B18" s="9" t="s">
        <v>38</v>
      </c>
      <c r="C18">
        <f>Протоколы!J309</f>
        <v>9.9999999999999995E-7</v>
      </c>
      <c r="D18">
        <f t="shared" si="0"/>
        <v>309</v>
      </c>
      <c r="G18">
        <f t="shared" si="1"/>
        <v>309</v>
      </c>
    </row>
    <row r="19" spans="1:7" ht="12.75">
      <c r="A19" s="9" t="s">
        <v>39</v>
      </c>
      <c r="B19" s="9" t="s">
        <v>40</v>
      </c>
      <c r="C19">
        <f>Протоколы!J327</f>
        <v>9.9999999999999995E-7</v>
      </c>
      <c r="D19">
        <f t="shared" si="0"/>
        <v>327</v>
      </c>
      <c r="G19">
        <f t="shared" si="1"/>
        <v>327</v>
      </c>
    </row>
    <row r="20" spans="1:7" ht="12.75">
      <c r="A20" s="9" t="s">
        <v>41</v>
      </c>
      <c r="B20" s="9" t="s">
        <v>42</v>
      </c>
      <c r="C20">
        <f>Протоколы!J345</f>
        <v>9.9999999999999995E-7</v>
      </c>
      <c r="D20">
        <f t="shared" si="0"/>
        <v>345</v>
      </c>
      <c r="G20">
        <f t="shared" si="1"/>
        <v>345</v>
      </c>
    </row>
    <row r="21" spans="1:7" ht="12.75">
      <c r="A21" s="9" t="s">
        <v>43</v>
      </c>
      <c r="B21" s="9" t="s">
        <v>44</v>
      </c>
      <c r="C21">
        <f>Протоколы!J363</f>
        <v>9.9999999999999995E-7</v>
      </c>
      <c r="D21">
        <f t="shared" si="0"/>
        <v>363</v>
      </c>
      <c r="G21">
        <f t="shared" si="1"/>
        <v>363</v>
      </c>
    </row>
    <row r="22" spans="1:7" ht="12.75">
      <c r="A22" s="9" t="s">
        <v>45</v>
      </c>
      <c r="B22" s="9" t="s">
        <v>46</v>
      </c>
      <c r="C22">
        <f>Протоколы!J381</f>
        <v>9.9999999999999995E-7</v>
      </c>
      <c r="D22">
        <f t="shared" si="0"/>
        <v>381</v>
      </c>
      <c r="G22">
        <f t="shared" si="1"/>
        <v>381</v>
      </c>
    </row>
    <row r="23" spans="1:7" ht="12.75">
      <c r="A23" s="9" t="s">
        <v>47</v>
      </c>
      <c r="B23" s="9" t="s">
        <v>48</v>
      </c>
      <c r="C23">
        <f>Протоколы!J399</f>
        <v>9.9999999999999995E-7</v>
      </c>
      <c r="D23">
        <f t="shared" si="0"/>
        <v>399</v>
      </c>
      <c r="G23">
        <f t="shared" si="1"/>
        <v>399</v>
      </c>
    </row>
    <row r="24" spans="1:7" ht="12.75">
      <c r="A24" s="9" t="s">
        <v>49</v>
      </c>
      <c r="B24" s="9" t="s">
        <v>50</v>
      </c>
      <c r="C24">
        <f>Протоколы!J417</f>
        <v>9.9999999999999995E-7</v>
      </c>
      <c r="D24">
        <f t="shared" si="0"/>
        <v>417</v>
      </c>
      <c r="G24">
        <f t="shared" si="1"/>
        <v>417</v>
      </c>
    </row>
    <row r="25" spans="1:7" ht="12.75">
      <c r="A25" s="9" t="s">
        <v>51</v>
      </c>
      <c r="B25" s="9"/>
      <c r="C25">
        <f>Протоколы!J435</f>
        <v>9.9999999999999995E-7</v>
      </c>
      <c r="D25">
        <f t="shared" si="0"/>
        <v>435</v>
      </c>
      <c r="G25">
        <f t="shared" si="1"/>
        <v>435</v>
      </c>
    </row>
    <row r="26" spans="1:7" ht="12.75">
      <c r="A26" s="10">
        <v>25</v>
      </c>
      <c r="B26" s="10"/>
      <c r="C26">
        <f>Протоколы!J453</f>
        <v>9.9999999999999995E-7</v>
      </c>
      <c r="D26">
        <f t="shared" si="0"/>
        <v>453</v>
      </c>
      <c r="G26">
        <f t="shared" si="1"/>
        <v>453</v>
      </c>
    </row>
    <row r="27" spans="1:7" ht="12.75">
      <c r="A27" s="10">
        <v>26</v>
      </c>
      <c r="B27" s="10"/>
      <c r="C27">
        <f>Протоколы!J471</f>
        <v>9.9999999999999995E-7</v>
      </c>
      <c r="D27">
        <f t="shared" si="0"/>
        <v>471</v>
      </c>
      <c r="G27">
        <f t="shared" si="1"/>
        <v>471</v>
      </c>
    </row>
    <row r="28" spans="1:7" ht="12.75">
      <c r="A28" s="10">
        <v>27</v>
      </c>
      <c r="B28" s="10"/>
      <c r="C28">
        <f>Протоколы!J489</f>
        <v>9.9999999999999995E-7</v>
      </c>
      <c r="D28">
        <f t="shared" si="0"/>
        <v>489</v>
      </c>
      <c r="G28">
        <f t="shared" si="1"/>
        <v>489</v>
      </c>
    </row>
    <row r="29" spans="1:7" ht="12.75">
      <c r="A29" s="10">
        <v>28</v>
      </c>
      <c r="B29" s="10"/>
      <c r="C29">
        <f>Протоколы!J507</f>
        <v>9.9999999999999995E-7</v>
      </c>
      <c r="D29">
        <f t="shared" si="0"/>
        <v>507</v>
      </c>
      <c r="G29">
        <f t="shared" si="1"/>
        <v>507</v>
      </c>
    </row>
    <row r="30" spans="1:7" ht="12.75">
      <c r="A30" s="10">
        <v>29</v>
      </c>
      <c r="B30" s="10"/>
      <c r="C30">
        <f>Протоколы!J525</f>
        <v>9.9999999999999995E-7</v>
      </c>
      <c r="D30">
        <f t="shared" si="0"/>
        <v>525</v>
      </c>
      <c r="G30">
        <f t="shared" si="1"/>
        <v>525</v>
      </c>
    </row>
    <row r="31" spans="1:7" ht="12.75">
      <c r="A31" s="10">
        <v>30</v>
      </c>
      <c r="B31" s="10"/>
      <c r="C31">
        <f>Протоколы!J543</f>
        <v>9.9999999999999995E-7</v>
      </c>
      <c r="D31">
        <f t="shared" si="0"/>
        <v>543</v>
      </c>
      <c r="G31">
        <f t="shared" si="1"/>
        <v>543</v>
      </c>
    </row>
    <row r="32" spans="1:7" ht="12.75">
      <c r="A32" s="10">
        <v>31</v>
      </c>
      <c r="B32" s="10"/>
      <c r="C32">
        <f>Протоколы!J561</f>
        <v>9.9999999999999995E-7</v>
      </c>
      <c r="D32">
        <f t="shared" si="0"/>
        <v>561</v>
      </c>
      <c r="G32">
        <f t="shared" si="1"/>
        <v>561</v>
      </c>
    </row>
    <row r="33" spans="1:7" ht="12.75">
      <c r="A33" s="10">
        <v>32</v>
      </c>
      <c r="B33" s="10"/>
      <c r="C33">
        <f>Протоколы!J579</f>
        <v>9.9999999999999995E-7</v>
      </c>
      <c r="D33">
        <f t="shared" si="0"/>
        <v>579</v>
      </c>
      <c r="G33">
        <f t="shared" si="1"/>
        <v>579</v>
      </c>
    </row>
    <row r="34" spans="1:7" ht="12.75">
      <c r="A34" s="10">
        <v>33</v>
      </c>
      <c r="B34" s="10"/>
      <c r="C34">
        <f>Протоколы!J597</f>
        <v>9.9999999999999995E-7</v>
      </c>
      <c r="D34">
        <f t="shared" si="0"/>
        <v>597</v>
      </c>
      <c r="G34">
        <f t="shared" si="1"/>
        <v>597</v>
      </c>
    </row>
    <row r="35" spans="1:7" ht="12.75">
      <c r="A35" s="10">
        <v>34</v>
      </c>
      <c r="B35" s="10"/>
      <c r="C35">
        <f>Протоколы!J615</f>
        <v>9.9999999999999995E-7</v>
      </c>
      <c r="D35">
        <f t="shared" si="0"/>
        <v>615</v>
      </c>
      <c r="G35">
        <f t="shared" si="1"/>
        <v>615</v>
      </c>
    </row>
    <row r="36" spans="1:7" ht="12.75">
      <c r="A36" s="10">
        <v>35</v>
      </c>
      <c r="B36" s="10"/>
      <c r="C36">
        <f>Протоколы!J633</f>
        <v>9.9999999999999995E-7</v>
      </c>
      <c r="D36">
        <f t="shared" si="0"/>
        <v>633</v>
      </c>
      <c r="G36">
        <f t="shared" si="1"/>
        <v>633</v>
      </c>
    </row>
    <row r="37" spans="1:7" ht="12.75">
      <c r="A37" s="10">
        <v>36</v>
      </c>
      <c r="B37" s="10"/>
      <c r="C37">
        <f>Протоколы!J651</f>
        <v>9.9999999999999995E-7</v>
      </c>
      <c r="D37">
        <f t="shared" si="0"/>
        <v>651</v>
      </c>
      <c r="G37">
        <f t="shared" si="1"/>
        <v>651</v>
      </c>
    </row>
    <row r="38" spans="1:7" ht="12.75">
      <c r="A38" s="10">
        <v>36</v>
      </c>
      <c r="B38" s="10"/>
      <c r="C38">
        <f>Протоколы!J669</f>
        <v>9.9999999999999995E-7</v>
      </c>
      <c r="D38">
        <f t="shared" si="0"/>
        <v>669</v>
      </c>
      <c r="G38">
        <f t="shared" si="1"/>
        <v>669</v>
      </c>
    </row>
    <row r="39" spans="1:7" ht="12.75">
      <c r="A39" s="10">
        <v>38</v>
      </c>
      <c r="B39" s="10"/>
      <c r="C39">
        <f>Протоколы!J687</f>
        <v>9.9999999999999995E-7</v>
      </c>
      <c r="D39">
        <f t="shared" si="0"/>
        <v>687</v>
      </c>
      <c r="G39">
        <f t="shared" si="1"/>
        <v>687</v>
      </c>
    </row>
    <row r="40" spans="1:7" ht="12.75">
      <c r="A40" s="10">
        <v>39</v>
      </c>
      <c r="B40" s="10"/>
      <c r="C40">
        <f>Протоколы!J705</f>
        <v>9.9999999999999995E-7</v>
      </c>
      <c r="D40">
        <f t="shared" si="0"/>
        <v>705</v>
      </c>
      <c r="G40">
        <f t="shared" si="1"/>
        <v>705</v>
      </c>
    </row>
    <row r="41" spans="1:7" ht="12.75">
      <c r="A41" s="10">
        <v>40</v>
      </c>
      <c r="B41" s="10"/>
      <c r="C41">
        <f>Протоколы!J723</f>
        <v>9.9999999999999995E-7</v>
      </c>
      <c r="D41">
        <f t="shared" si="0"/>
        <v>723</v>
      </c>
      <c r="G41">
        <f t="shared" si="1"/>
        <v>723</v>
      </c>
    </row>
    <row r="42" spans="1:7" ht="12.75">
      <c r="A42" s="10"/>
      <c r="B42" s="10"/>
    </row>
    <row r="43" spans="1:7" ht="12.75">
      <c r="A43" s="10"/>
      <c r="B43" s="10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LW757"/>
  <sheetViews>
    <sheetView tabSelected="1" topLeftCell="A732" workbookViewId="0">
      <selection activeCell="L740" sqref="L740:L755"/>
    </sheetView>
  </sheetViews>
  <sheetFormatPr defaultColWidth="37.28515625" defaultRowHeight="18"/>
  <cols>
    <col min="1" max="1" width="40.42578125" style="1" customWidth="1"/>
    <col min="2" max="2" width="8.7109375" style="1" customWidth="1"/>
    <col min="3" max="3" width="11.140625" style="1" customWidth="1"/>
    <col min="4" max="4" width="12" style="1" customWidth="1"/>
    <col min="5" max="5" width="9.85546875" style="1" customWidth="1"/>
    <col min="6" max="6" width="11.42578125" style="1" customWidth="1"/>
    <col min="7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9.5" thickBot="1">
      <c r="A1" s="7" t="str">
        <f>'Название и список группы'!A1</f>
        <v>ИВТ19-3</v>
      </c>
      <c r="B1" s="19"/>
      <c r="C1" s="19"/>
      <c r="D1" s="19"/>
      <c r="E1" s="19"/>
      <c r="F1" s="19"/>
      <c r="G1" s="19"/>
      <c r="H1" s="2"/>
      <c r="I1" s="2"/>
    </row>
    <row r="2" spans="1:12" ht="19.5" thickTop="1" thickBot="1">
      <c r="A2" s="75" t="s">
        <v>95</v>
      </c>
      <c r="B2" s="14">
        <v>0</v>
      </c>
      <c r="C2" s="14">
        <v>1</v>
      </c>
      <c r="D2" s="14">
        <v>2</v>
      </c>
      <c r="E2" s="14">
        <v>3</v>
      </c>
      <c r="F2" s="69"/>
      <c r="G2" s="68"/>
      <c r="H2" s="68"/>
      <c r="I2" s="3"/>
      <c r="J2" s="73" t="s">
        <v>0</v>
      </c>
      <c r="L2" s="4" t="str">
        <f>Протоколы!L2</f>
        <v>12 серий бросков монеты</v>
      </c>
    </row>
    <row r="3" spans="1:12" ht="20.25" thickTop="1" thickBot="1">
      <c r="A3" s="75" t="s">
        <v>82</v>
      </c>
      <c r="B3" s="80">
        <f>IF(B18=0,0,SUMPRODUCT(A16:A17,B16:B17)/B18)</f>
        <v>3</v>
      </c>
      <c r="C3" s="81">
        <f>IF(C18=0,0,SUMPRODUCT(A16:A17,C16:C17)/C18)</f>
        <v>2.6249999999999996</v>
      </c>
      <c r="D3" s="81">
        <f>IF(D18=0,0,SUMPRODUCT(A16:A17,D16:D17)/D18)</f>
        <v>3</v>
      </c>
      <c r="E3" s="15">
        <f>IF(E18=0,0,SUMPRODUCT(A16:A17,E16:E17)/E18)</f>
        <v>2</v>
      </c>
      <c r="F3" s="69"/>
      <c r="G3" s="69"/>
      <c r="H3" s="70"/>
      <c r="I3" s="6"/>
      <c r="J3" s="74">
        <f>Протоколы!J3</f>
        <v>9.9999999999999995E-7</v>
      </c>
      <c r="L3" s="17" t="str">
        <f>Протоколы!L3</f>
        <v>Если в первом броске серии</v>
      </c>
    </row>
    <row r="4" spans="1:12" ht="19.5" thickTop="1">
      <c r="A4" s="78" t="s">
        <v>92</v>
      </c>
      <c r="B4" s="82">
        <f>B14*(B2-E12)+E11</f>
        <v>2.8666666666666658</v>
      </c>
      <c r="C4" s="21">
        <f>B14*(C2-E12)+E11</f>
        <v>2.7066666666666666</v>
      </c>
      <c r="D4" s="21">
        <f>B14*(D2-E12)+E11</f>
        <v>2.5466666666666669</v>
      </c>
      <c r="E4" s="83">
        <f>B14*(E2-E12)+E11</f>
        <v>2.3866666666666676</v>
      </c>
      <c r="F4" s="77"/>
      <c r="G4" s="77"/>
      <c r="H4" s="70"/>
      <c r="I4" s="6"/>
      <c r="L4" s="17" t="str">
        <f>Протоколы!L4</f>
        <v>выпал "орел", то начисляется 1 балл и</v>
      </c>
    </row>
    <row r="5" spans="1:12" ht="18.75">
      <c r="A5" s="75" t="s">
        <v>94</v>
      </c>
      <c r="B5" s="84"/>
      <c r="C5" s="76"/>
      <c r="D5" s="21">
        <f>IF(F16=0,0,SUMPRODUCT(B15:E15,B16:E16)/F16)</f>
        <v>1.5</v>
      </c>
      <c r="E5" s="85">
        <f>IF(F16=0,0,SUMPRODUCT(B15:E15,B17:E17)/F16)</f>
        <v>2.25</v>
      </c>
      <c r="F5" s="77"/>
      <c r="G5" s="77"/>
      <c r="H5" s="70"/>
      <c r="I5" s="6"/>
      <c r="L5" s="17" t="str">
        <f>Протоколы!L5</f>
        <v xml:space="preserve"> серию завершает второй бросок.</v>
      </c>
    </row>
    <row r="6" spans="1:12" ht="19.5" thickBot="1">
      <c r="A6" s="78" t="s">
        <v>91</v>
      </c>
      <c r="B6" s="86"/>
      <c r="C6" s="87"/>
      <c r="D6" s="88">
        <f>B13*(D2-E11)+E12</f>
        <v>1.4999999999999989</v>
      </c>
      <c r="E6" s="89">
        <f>B13*(E2-E11)+E12</f>
        <v>1.1250000000000004</v>
      </c>
      <c r="F6" s="77"/>
      <c r="G6" s="77"/>
      <c r="H6" s="70"/>
      <c r="I6" s="7"/>
      <c r="L6" s="17" t="str">
        <f>Протоколы!L6</f>
        <v xml:space="preserve"> Если на втором броске "орел",</v>
      </c>
    </row>
    <row r="7" spans="1:12" ht="19.5" thickTop="1">
      <c r="A7" s="75"/>
      <c r="B7" s="77"/>
      <c r="C7" s="77"/>
      <c r="D7" s="77"/>
      <c r="E7" s="76"/>
      <c r="F7" s="77"/>
      <c r="G7" s="77"/>
      <c r="H7" s="70"/>
      <c r="I7" s="7"/>
      <c r="L7" s="17" t="str">
        <f>Протоколы!L7</f>
        <v>добавляют 2 балла, иначе 0.</v>
      </c>
    </row>
    <row r="8" spans="1:12" ht="18.75">
      <c r="A8" s="78"/>
      <c r="B8" s="77"/>
      <c r="C8" s="77"/>
      <c r="D8" s="77"/>
      <c r="E8" s="77"/>
      <c r="F8" s="77"/>
      <c r="G8" s="77"/>
      <c r="H8" s="70"/>
      <c r="I8" s="7"/>
      <c r="L8" s="17" t="str">
        <f>Протоколы!L8</f>
        <v>Если в первом броске серии</v>
      </c>
    </row>
    <row r="9" spans="1:12" ht="18.75">
      <c r="A9" s="78"/>
      <c r="B9" s="77"/>
      <c r="C9" s="77"/>
      <c r="D9" s="77"/>
      <c r="E9" s="77"/>
      <c r="F9" s="77"/>
      <c r="G9" s="77"/>
      <c r="H9" s="70"/>
      <c r="I9" s="7"/>
      <c r="L9" s="17" t="str">
        <f>Протоколы!L9</f>
        <v>выпала "решка", то серию завершают</v>
      </c>
    </row>
    <row r="10" spans="1:12" ht="18.75">
      <c r="A10" s="78"/>
      <c r="B10" s="77"/>
      <c r="C10" s="77"/>
      <c r="D10" s="77"/>
      <c r="E10" s="77"/>
      <c r="F10" s="77"/>
      <c r="G10" s="77"/>
      <c r="H10" s="70"/>
      <c r="I10" s="7"/>
      <c r="L10" s="17" t="str">
        <f>Протоколы!L10</f>
        <v xml:space="preserve"> второй и третий броски.</v>
      </c>
    </row>
    <row r="11" spans="1:12" ht="18.75">
      <c r="A11" s="78" t="s">
        <v>86</v>
      </c>
      <c r="B11" s="77">
        <f>A16*SUMPRODUCT(B15:E15,B16:E16)+A17*SUMPRODUCT(B15:E15,B17:E17)</f>
        <v>3.25</v>
      </c>
      <c r="C11" s="77"/>
      <c r="D11" s="78" t="s">
        <v>83</v>
      </c>
      <c r="E11" s="77">
        <f>SUMPRODUCT(A16:A17,F16:F17)</f>
        <v>2.6666666666666665</v>
      </c>
      <c r="F11" s="77"/>
      <c r="G11" s="77"/>
      <c r="H11" s="70"/>
      <c r="I11" s="7"/>
      <c r="L11" s="17" t="str">
        <f>Протоколы!L11</f>
        <v xml:space="preserve"> За каждого "орла" при 2 и 3-м броске</v>
      </c>
    </row>
    <row r="12" spans="1:12" ht="18.75">
      <c r="A12" s="78" t="s">
        <v>85</v>
      </c>
      <c r="B12" s="77">
        <f>B11-E11*E12</f>
        <v>-8.3333333333333037E-2</v>
      </c>
      <c r="C12" s="77"/>
      <c r="D12" s="78" t="s">
        <v>84</v>
      </c>
      <c r="E12" s="77">
        <f>SUMPRODUCT(B15:E15,B18:E18)</f>
        <v>1.25</v>
      </c>
      <c r="F12" s="77"/>
      <c r="G12" s="77"/>
      <c r="H12" s="70"/>
      <c r="I12" s="7"/>
      <c r="L12" s="17" t="str">
        <f>Протоколы!L12</f>
        <v>начисляется 1 балл.</v>
      </c>
    </row>
    <row r="13" spans="1:12" ht="18.75">
      <c r="A13" s="78" t="s">
        <v>87</v>
      </c>
      <c r="B13" s="77">
        <f>IF(E13=0,0,B12/E13)</f>
        <v>-0.3749999999999985</v>
      </c>
      <c r="C13" s="77"/>
      <c r="D13" s="78" t="s">
        <v>88</v>
      </c>
      <c r="E13" s="77">
        <f>SUMPRODUCT(A16:A17,A16:A17,F16:F17)-E11*E11</f>
        <v>0.22222222222222232</v>
      </c>
      <c r="F13" s="77"/>
      <c r="G13" s="77"/>
      <c r="H13" s="70"/>
      <c r="I13" s="7"/>
      <c r="L13" s="17" t="str">
        <f>Протоколы!L13</f>
        <v>X - общее число бросков в серии,</v>
      </c>
    </row>
    <row r="14" spans="1:12" ht="18.75">
      <c r="A14" s="78" t="s">
        <v>90</v>
      </c>
      <c r="B14" s="77">
        <f>IF(E13=0,0,B12/E14)</f>
        <v>-0.15999999999999939</v>
      </c>
      <c r="C14" s="77"/>
      <c r="D14" s="78" t="s">
        <v>89</v>
      </c>
      <c r="E14" s="77">
        <f>SUMPRODUCT(B15:E15,B15:E15,B18:E18)-E12*E12</f>
        <v>0.52083333333333348</v>
      </c>
      <c r="F14" s="77"/>
      <c r="G14" s="77"/>
      <c r="H14" s="70"/>
      <c r="I14" s="7"/>
      <c r="L14" s="17" t="str">
        <f>Протоколы!L14</f>
        <v>Y - число начисленных баллов.</v>
      </c>
    </row>
    <row r="15" spans="1:12" ht="19.5" thickBot="1">
      <c r="A15" s="67" t="s">
        <v>80</v>
      </c>
      <c r="B15" s="52">
        <v>0</v>
      </c>
      <c r="C15" s="52">
        <v>1</v>
      </c>
      <c r="D15" s="52">
        <v>2</v>
      </c>
      <c r="E15" s="53">
        <v>3</v>
      </c>
      <c r="G15" s="71"/>
      <c r="H15" s="70"/>
      <c r="I15" s="7"/>
      <c r="L15" s="17">
        <f>Протоколы!L15</f>
        <v>0</v>
      </c>
    </row>
    <row r="16" spans="1:12" ht="20.25" thickTop="1" thickBot="1">
      <c r="A16" s="28">
        <v>2</v>
      </c>
      <c r="B16" s="48">
        <f>IF(Протоколы!F18=0,0,Протоколы!B16/Протоколы!F18)</f>
        <v>0</v>
      </c>
      <c r="C16" s="48">
        <f>IF(Протоколы!F18=0,0,Протоколы!C16/Протоколы!F18)</f>
        <v>0.25</v>
      </c>
      <c r="D16" s="48">
        <f>IF(Протоколы!F18=0,0,Протоколы!D16/Протоколы!F18)</f>
        <v>0</v>
      </c>
      <c r="E16" s="48">
        <f>IF(Протоколы!F18=0,0,Протоколы!E16/Протоколы!F18)</f>
        <v>8.3333333333333329E-2</v>
      </c>
      <c r="F16" s="62">
        <f>SUM(B16:E16)</f>
        <v>0.33333333333333331</v>
      </c>
      <c r="G16" s="69"/>
      <c r="H16" s="70"/>
      <c r="I16" s="7"/>
      <c r="L16" s="17">
        <f>Протоколы!L16</f>
        <v>0</v>
      </c>
    </row>
    <row r="17" spans="1:12" ht="19.5" thickBot="1">
      <c r="A17" s="29">
        <v>3</v>
      </c>
      <c r="B17" s="48">
        <f>IF(Протоколы!F18=0,0,Протоколы!B17/Протоколы!F18)</f>
        <v>8.3333333333333329E-2</v>
      </c>
      <c r="C17" s="48">
        <f>IF(Протоколы!F18=0,0,Протоколы!C17/Протоколы!F18)</f>
        <v>0.41666666666666669</v>
      </c>
      <c r="D17" s="48">
        <f>IF(Протоколы!F18=0,0,Протоколы!D17/Протоколы!F18)</f>
        <v>0.16666666666666666</v>
      </c>
      <c r="E17" s="48">
        <f>IF(Протоколы!F18=0,0,Протоколы!E17/Протоколы!F18)</f>
        <v>0</v>
      </c>
      <c r="F17" s="63">
        <f>SUM(B17:E17)</f>
        <v>0.66666666666666663</v>
      </c>
      <c r="G17" s="72"/>
      <c r="H17" s="70"/>
      <c r="I17" s="7"/>
      <c r="L17" s="17">
        <f>Протоколы!L17</f>
        <v>0</v>
      </c>
    </row>
    <row r="18" spans="1:12" ht="19.5" thickTop="1" thickBot="1">
      <c r="B18" s="64">
        <f>B16+B17</f>
        <v>8.3333333333333329E-2</v>
      </c>
      <c r="C18" s="65">
        <f t="shared" ref="C18:E18" si="0">C16+C17</f>
        <v>0.66666666666666674</v>
      </c>
      <c r="D18" s="65">
        <f t="shared" si="0"/>
        <v>0.16666666666666666</v>
      </c>
      <c r="E18" s="66">
        <f t="shared" si="0"/>
        <v>8.3333333333333329E-2</v>
      </c>
      <c r="F18" s="45">
        <f>F16+F17</f>
        <v>1</v>
      </c>
      <c r="L18" s="17">
        <f>Протоколы!L18</f>
        <v>0</v>
      </c>
    </row>
    <row r="19" spans="1:12" ht="20.25" thickTop="1" thickBot="1">
      <c r="A19" s="5" t="str">
        <f>'Название и список группы'!A2</f>
        <v>Ахаррам</v>
      </c>
      <c r="B19" s="18" t="str">
        <f>'Название и список группы'!B2</f>
        <v>Юнесс</v>
      </c>
      <c r="C19" s="18"/>
      <c r="D19" s="18"/>
      <c r="E19" s="18"/>
      <c r="F19" s="18"/>
      <c r="G19" s="18"/>
      <c r="H19" s="18"/>
      <c r="I19" s="18"/>
      <c r="J19" s="18"/>
    </row>
    <row r="20" spans="1:12" ht="19.5" thickTop="1" thickBot="1">
      <c r="A20" s="75" t="s">
        <v>95</v>
      </c>
      <c r="B20" s="14">
        <v>0</v>
      </c>
      <c r="C20" s="14">
        <v>1</v>
      </c>
      <c r="D20" s="14">
        <v>2</v>
      </c>
      <c r="E20" s="14">
        <v>3</v>
      </c>
      <c r="F20" s="69"/>
      <c r="G20" s="68"/>
      <c r="H20" s="68"/>
      <c r="I20" s="3"/>
      <c r="J20" s="73" t="s">
        <v>0</v>
      </c>
      <c r="L20" s="4" t="str">
        <f>L$2</f>
        <v>12 серий бросков монеты</v>
      </c>
    </row>
    <row r="21" spans="1:12" ht="20.25" thickTop="1" thickBot="1">
      <c r="A21" s="75" t="s">
        <v>82</v>
      </c>
      <c r="B21" s="80">
        <f>IF(B36=0,0,SUMPRODUCT(A34:A35,B34:B35)/B36)</f>
        <v>3</v>
      </c>
      <c r="C21" s="81">
        <f>IF(C36=0,0,SUMPRODUCT(A34:A35,C34:C35)/C36)</f>
        <v>2.6249999999999996</v>
      </c>
      <c r="D21" s="81">
        <f>IF(D36=0,0,SUMPRODUCT(A34:A35,D34:D35)/D36)</f>
        <v>3</v>
      </c>
      <c r="E21" s="15">
        <f>IF(E36=0,0,SUMPRODUCT(A34:A35,E34:E35)/E36)</f>
        <v>2</v>
      </c>
      <c r="F21" s="69"/>
      <c r="G21" s="69"/>
      <c r="H21" s="70"/>
      <c r="I21" s="6"/>
      <c r="J21" s="74">
        <f>Протоколы!J21</f>
        <v>1</v>
      </c>
      <c r="L21" s="17" t="str">
        <f>L$3</f>
        <v>Если в первом броске серии</v>
      </c>
    </row>
    <row r="22" spans="1:12" ht="19.5" thickTop="1">
      <c r="A22" s="78" t="s">
        <v>92</v>
      </c>
      <c r="B22" s="82">
        <f>B32*(B20-E30)+E29</f>
        <v>2.8666666666666658</v>
      </c>
      <c r="C22" s="21">
        <f>B32*(C20-E30)+E29</f>
        <v>2.7066666666666666</v>
      </c>
      <c r="D22" s="21">
        <f>B32*(D20-E30)+E29</f>
        <v>2.5466666666666669</v>
      </c>
      <c r="E22" s="83">
        <f>B32*(E20-E30)+E29</f>
        <v>2.3866666666666676</v>
      </c>
      <c r="F22" s="77"/>
      <c r="G22" s="77"/>
      <c r="H22" s="70"/>
      <c r="I22" s="6"/>
      <c r="L22" s="17" t="str">
        <f>L$4</f>
        <v>выпал "орел", то начисляется 1 балл и</v>
      </c>
    </row>
    <row r="23" spans="1:12" ht="18.75">
      <c r="A23" s="75" t="s">
        <v>94</v>
      </c>
      <c r="B23" s="84"/>
      <c r="C23" s="76"/>
      <c r="D23" s="21">
        <f>IF(F34=0,0,SUMPRODUCT(B33:E33,B34:E34)/F34)</f>
        <v>1.5</v>
      </c>
      <c r="E23" s="85">
        <f>IF(F34=0,0,SUMPRODUCT(B33:E33,B35:E35)/F34)</f>
        <v>2.25</v>
      </c>
      <c r="F23" s="77"/>
      <c r="G23" s="77"/>
      <c r="H23" s="70"/>
      <c r="I23" s="6"/>
      <c r="L23" s="17" t="str">
        <f>L$5</f>
        <v xml:space="preserve"> серию завершает второй бросок.</v>
      </c>
    </row>
    <row r="24" spans="1:12" ht="19.5" thickBot="1">
      <c r="A24" s="78" t="s">
        <v>91</v>
      </c>
      <c r="B24" s="86"/>
      <c r="C24" s="87"/>
      <c r="D24" s="88">
        <f>B31*(D20-E29)+E30</f>
        <v>1.4999999999999989</v>
      </c>
      <c r="E24" s="89">
        <f>B31*(E20-E29)+E30</f>
        <v>1.1250000000000004</v>
      </c>
      <c r="F24" s="77"/>
      <c r="G24" s="77"/>
      <c r="H24" s="70"/>
      <c r="I24" s="7"/>
      <c r="L24" s="17" t="str">
        <f>L$6</f>
        <v xml:space="preserve"> Если на втором броске "орел",</v>
      </c>
    </row>
    <row r="25" spans="1:12" ht="19.5" thickTop="1">
      <c r="A25" s="75"/>
      <c r="B25" s="77"/>
      <c r="C25" s="77"/>
      <c r="D25" s="77"/>
      <c r="E25" s="76"/>
      <c r="F25" s="77"/>
      <c r="G25" s="77"/>
      <c r="H25" s="70"/>
      <c r="I25" s="7"/>
      <c r="L25" s="17" t="str">
        <f>L$7</f>
        <v>добавляют 2 балла, иначе 0.</v>
      </c>
    </row>
    <row r="26" spans="1:12" ht="18.75">
      <c r="A26" s="78"/>
      <c r="B26" s="77"/>
      <c r="C26" s="77"/>
      <c r="D26" s="77"/>
      <c r="E26" s="77"/>
      <c r="F26" s="77"/>
      <c r="G26" s="77"/>
      <c r="H26" s="70"/>
      <c r="I26" s="7"/>
      <c r="L26" s="17" t="str">
        <f>L$8</f>
        <v>Если в первом броске серии</v>
      </c>
    </row>
    <row r="27" spans="1:12" ht="18.75">
      <c r="A27" s="78"/>
      <c r="B27" s="77"/>
      <c r="C27" s="77"/>
      <c r="D27" s="77"/>
      <c r="E27" s="77"/>
      <c r="F27" s="77"/>
      <c r="G27" s="77"/>
      <c r="H27" s="70"/>
      <c r="I27" s="7"/>
      <c r="L27" s="17" t="str">
        <f>L$9</f>
        <v>выпала "решка", то серию завершают</v>
      </c>
    </row>
    <row r="28" spans="1:12" ht="18.75">
      <c r="A28" s="78"/>
      <c r="B28" s="77"/>
      <c r="C28" s="77"/>
      <c r="D28" s="77"/>
      <c r="E28" s="77"/>
      <c r="F28" s="77"/>
      <c r="G28" s="77"/>
      <c r="H28" s="70"/>
      <c r="I28" s="7"/>
      <c r="L28" s="17" t="str">
        <f>L$10</f>
        <v xml:space="preserve"> второй и третий броски.</v>
      </c>
    </row>
    <row r="29" spans="1:12" ht="18.75">
      <c r="A29" s="78" t="s">
        <v>86</v>
      </c>
      <c r="B29" s="77">
        <f>A34*SUMPRODUCT(B33:E33,B34:E34)+A35*SUMPRODUCT(B33:E33,B35:E35)</f>
        <v>3.25</v>
      </c>
      <c r="C29" s="77"/>
      <c r="D29" s="78" t="s">
        <v>83</v>
      </c>
      <c r="E29" s="77">
        <f>SUMPRODUCT(A34:A35,F34:F35)</f>
        <v>2.6666666666666665</v>
      </c>
      <c r="F29" s="77"/>
      <c r="G29" s="77"/>
      <c r="H29" s="70"/>
      <c r="I29" s="7"/>
      <c r="L29" s="17" t="str">
        <f>L$11</f>
        <v xml:space="preserve"> За каждого "орла" при 2 и 3-м броске</v>
      </c>
    </row>
    <row r="30" spans="1:12" ht="18.75">
      <c r="A30" s="78" t="s">
        <v>85</v>
      </c>
      <c r="B30" s="77">
        <f>B29-E29*E30</f>
        <v>-8.3333333333333037E-2</v>
      </c>
      <c r="C30" s="77"/>
      <c r="D30" s="78" t="s">
        <v>84</v>
      </c>
      <c r="E30" s="77">
        <f>SUMPRODUCT(B33:E33,B36:E36)</f>
        <v>1.25</v>
      </c>
      <c r="F30" s="77"/>
      <c r="G30" s="77"/>
      <c r="H30" s="70"/>
      <c r="I30" s="7"/>
      <c r="L30" s="17" t="str">
        <f>L$12</f>
        <v>начисляется 1 балл.</v>
      </c>
    </row>
    <row r="31" spans="1:12" ht="18.75">
      <c r="A31" s="78" t="s">
        <v>87</v>
      </c>
      <c r="B31" s="77">
        <f>IF(E31=0,0,B30/E31)</f>
        <v>-0.3749999999999985</v>
      </c>
      <c r="C31" s="77"/>
      <c r="D31" s="78" t="s">
        <v>88</v>
      </c>
      <c r="E31" s="77">
        <f>SUMPRODUCT(A34:A35,A34:A35,F34:F35)-E29*E29</f>
        <v>0.22222222222222232</v>
      </c>
      <c r="F31" s="77"/>
      <c r="G31" s="77"/>
      <c r="H31" s="70"/>
      <c r="I31" s="7"/>
      <c r="L31" s="17" t="str">
        <f>L$13</f>
        <v>X - общее число бросков в серии,</v>
      </c>
    </row>
    <row r="32" spans="1:12" ht="18.75">
      <c r="A32" s="78" t="s">
        <v>90</v>
      </c>
      <c r="B32" s="77">
        <f>IF(E31=0,0,B30/E32)</f>
        <v>-0.15999999999999939</v>
      </c>
      <c r="C32" s="77"/>
      <c r="D32" s="78" t="s">
        <v>89</v>
      </c>
      <c r="E32" s="77">
        <f>SUMPRODUCT(B33:E33,B33:E33,B36:E36)-E30*E30</f>
        <v>0.52083333333333348</v>
      </c>
      <c r="F32" s="77"/>
      <c r="G32" s="77"/>
      <c r="H32" s="70"/>
      <c r="I32" s="7"/>
      <c r="L32" s="17" t="str">
        <f>L$14</f>
        <v>Y - число начисленных баллов.</v>
      </c>
    </row>
    <row r="33" spans="1:12" ht="19.5" thickBot="1">
      <c r="A33" s="67" t="s">
        <v>80</v>
      </c>
      <c r="B33" s="52">
        <v>0</v>
      </c>
      <c r="C33" s="52">
        <v>1</v>
      </c>
      <c r="D33" s="52">
        <v>2</v>
      </c>
      <c r="E33" s="53">
        <v>3</v>
      </c>
      <c r="G33" s="71"/>
      <c r="H33" s="70"/>
      <c r="I33" s="7"/>
      <c r="L33" s="17">
        <f>L$15</f>
        <v>0</v>
      </c>
    </row>
    <row r="34" spans="1:12" ht="20.25" thickTop="1" thickBot="1">
      <c r="A34" s="28">
        <v>2</v>
      </c>
      <c r="B34" s="48">
        <f>IF(Протоколы!F36=0,0,Протоколы!B34/Протоколы!F36)</f>
        <v>0</v>
      </c>
      <c r="C34" s="48">
        <f>IF(Протоколы!F36=0,0,Протоколы!C34/Протоколы!F36)</f>
        <v>0.25</v>
      </c>
      <c r="D34" s="48">
        <f>IF(Протоколы!F36=0,0,Протоколы!D34/Протоколы!F36)</f>
        <v>0</v>
      </c>
      <c r="E34" s="48">
        <f>IF(Протоколы!F36=0,0,Протоколы!E34/Протоколы!F36)</f>
        <v>8.3333333333333329E-2</v>
      </c>
      <c r="F34" s="62">
        <f>SUM(B34:E34)</f>
        <v>0.33333333333333331</v>
      </c>
      <c r="G34" s="69"/>
      <c r="H34" s="70"/>
      <c r="I34" s="7"/>
      <c r="L34" s="17">
        <f>L$16</f>
        <v>0</v>
      </c>
    </row>
    <row r="35" spans="1:12" ht="19.5" thickBot="1">
      <c r="A35" s="29">
        <v>3</v>
      </c>
      <c r="B35" s="48">
        <f>IF(Протоколы!F36=0,0,Протоколы!B35/Протоколы!F36)</f>
        <v>8.3333333333333329E-2</v>
      </c>
      <c r="C35" s="48">
        <f>IF(Протоколы!F36=0,0,Протоколы!C35/Протоколы!F36)</f>
        <v>0.41666666666666669</v>
      </c>
      <c r="D35" s="48">
        <f>IF(Протоколы!F36=0,0,Протоколы!D35/Протоколы!F36)</f>
        <v>0.16666666666666666</v>
      </c>
      <c r="E35" s="48">
        <f>IF(Протоколы!F36=0,0,Протоколы!E35/Протоколы!F36)</f>
        <v>0</v>
      </c>
      <c r="F35" s="63">
        <f>SUM(B35:E35)</f>
        <v>0.66666666666666663</v>
      </c>
      <c r="G35" s="72"/>
      <c r="H35" s="70"/>
      <c r="I35" s="7"/>
      <c r="L35" s="17">
        <f>L$17</f>
        <v>0</v>
      </c>
    </row>
    <row r="36" spans="1:12" ht="19.5" thickTop="1" thickBot="1">
      <c r="B36" s="64">
        <f>B34+B35</f>
        <v>8.3333333333333329E-2</v>
      </c>
      <c r="C36" s="65">
        <f t="shared" ref="C36:E36" si="1">C34+C35</f>
        <v>0.66666666666666674</v>
      </c>
      <c r="D36" s="65">
        <f t="shared" si="1"/>
        <v>0.16666666666666666</v>
      </c>
      <c r="E36" s="66">
        <f t="shared" si="1"/>
        <v>8.3333333333333329E-2</v>
      </c>
      <c r="F36" s="45">
        <f>F34+F35</f>
        <v>1</v>
      </c>
    </row>
    <row r="37" spans="1:12" ht="20.25" thickTop="1" thickBot="1">
      <c r="A37" s="5" t="str">
        <f>'Название и список группы'!A3</f>
        <v>Дауд</v>
      </c>
      <c r="B37" s="18" t="str">
        <f>'Название и список группы'!B3</f>
        <v>Мохамед Оссама Мохамед Абдраббу</v>
      </c>
      <c r="C37" s="18"/>
      <c r="D37" s="18"/>
      <c r="E37" s="18"/>
      <c r="F37" s="18"/>
      <c r="G37" s="18"/>
      <c r="H37" s="18"/>
      <c r="I37" s="18"/>
      <c r="J37" s="18"/>
    </row>
    <row r="38" spans="1:12" ht="19.5" thickTop="1" thickBot="1">
      <c r="A38" s="75" t="s">
        <v>95</v>
      </c>
      <c r="B38" s="14">
        <v>0</v>
      </c>
      <c r="C38" s="14">
        <v>1</v>
      </c>
      <c r="D38" s="14">
        <v>2</v>
      </c>
      <c r="E38" s="14">
        <v>3</v>
      </c>
      <c r="F38" s="69"/>
      <c r="G38" s="68"/>
      <c r="H38" s="68"/>
      <c r="I38" s="3"/>
      <c r="J38" s="73" t="s">
        <v>0</v>
      </c>
      <c r="L38" s="4" t="str">
        <f>L$2</f>
        <v>12 серий бросков монеты</v>
      </c>
    </row>
    <row r="39" spans="1:12" ht="20.25" thickTop="1" thickBot="1">
      <c r="A39" s="75" t="s">
        <v>82</v>
      </c>
      <c r="B39" s="80">
        <f>IF(B54=0,0,SUMPRODUCT(A52:A53,B52:B53)/B54)</f>
        <v>0</v>
      </c>
      <c r="C39" s="81">
        <f>IF(C54=0,0,SUMPRODUCT(A52:A53,C52:C53)/C54)</f>
        <v>0</v>
      </c>
      <c r="D39" s="81">
        <f>IF(D54=0,0,SUMPRODUCT(A52:A53,D52:D53)/D54)</f>
        <v>0</v>
      </c>
      <c r="E39" s="15">
        <f>IF(E54=0,0,SUMPRODUCT(A52:A53,E52:E53)/E54)</f>
        <v>0</v>
      </c>
      <c r="F39" s="69"/>
      <c r="G39" s="69"/>
      <c r="H39" s="70"/>
      <c r="I39" s="6"/>
      <c r="J39" s="74">
        <f>Протоколы!J39</f>
        <v>9.9999999999999995E-7</v>
      </c>
      <c r="L39" s="17" t="str">
        <f>L$3</f>
        <v>Если в первом броске серии</v>
      </c>
    </row>
    <row r="40" spans="1:12" ht="19.5" thickTop="1">
      <c r="A40" s="78" t="s">
        <v>92</v>
      </c>
      <c r="B40" s="82">
        <f>B50*(B38-E48)+E47</f>
        <v>0</v>
      </c>
      <c r="C40" s="21">
        <f>B50*(C38-E48)+E47</f>
        <v>0</v>
      </c>
      <c r="D40" s="21">
        <f>B50*(D38-E48)+E47</f>
        <v>0</v>
      </c>
      <c r="E40" s="83">
        <f>B50*(E38-E48)+E47</f>
        <v>0</v>
      </c>
      <c r="F40" s="77"/>
      <c r="G40" s="77"/>
      <c r="H40" s="70"/>
      <c r="I40" s="6"/>
      <c r="L40" s="17" t="str">
        <f>L$4</f>
        <v>выпал "орел", то начисляется 1 балл и</v>
      </c>
    </row>
    <row r="41" spans="1:12" ht="18.75">
      <c r="A41" s="75" t="s">
        <v>94</v>
      </c>
      <c r="B41" s="84"/>
      <c r="C41" s="76"/>
      <c r="D41" s="21">
        <f>IF(F52=0,0,SUMPRODUCT(B51:E51,B52:E52)/F52)</f>
        <v>0</v>
      </c>
      <c r="E41" s="85">
        <f>IF(F52=0,0,SUMPRODUCT(B51:E51,B53:E53)/F52)</f>
        <v>0</v>
      </c>
      <c r="F41" s="77"/>
      <c r="G41" s="77"/>
      <c r="H41" s="70"/>
      <c r="I41" s="6"/>
      <c r="L41" s="17" t="str">
        <f>L$5</f>
        <v xml:space="preserve"> серию завершает второй бросок.</v>
      </c>
    </row>
    <row r="42" spans="1:12" ht="19.5" thickBot="1">
      <c r="A42" s="78" t="s">
        <v>91</v>
      </c>
      <c r="B42" s="86"/>
      <c r="C42" s="87"/>
      <c r="D42" s="88">
        <f>B49*(D38-E47)+E48</f>
        <v>0</v>
      </c>
      <c r="E42" s="89">
        <f>B49*(E38-E47)+E48</f>
        <v>0</v>
      </c>
      <c r="F42" s="77"/>
      <c r="G42" s="77"/>
      <c r="H42" s="70"/>
      <c r="I42" s="7"/>
      <c r="L42" s="17" t="str">
        <f>L$6</f>
        <v xml:space="preserve"> Если на втором броске "орел",</v>
      </c>
    </row>
    <row r="43" spans="1:12" ht="19.5" thickTop="1">
      <c r="A43" s="75"/>
      <c r="B43" s="77"/>
      <c r="C43" s="77"/>
      <c r="D43" s="77"/>
      <c r="E43" s="76"/>
      <c r="F43" s="77"/>
      <c r="G43" s="77"/>
      <c r="H43" s="70"/>
      <c r="I43" s="7"/>
      <c r="L43" s="17" t="str">
        <f>L$7</f>
        <v>добавляют 2 балла, иначе 0.</v>
      </c>
    </row>
    <row r="44" spans="1:12" ht="18.75">
      <c r="A44" s="78"/>
      <c r="B44" s="77"/>
      <c r="C44" s="77"/>
      <c r="D44" s="77"/>
      <c r="E44" s="77"/>
      <c r="F44" s="77"/>
      <c r="G44" s="77"/>
      <c r="H44" s="70"/>
      <c r="I44" s="7"/>
      <c r="L44" s="17" t="str">
        <f>L$8</f>
        <v>Если в первом броске серии</v>
      </c>
    </row>
    <row r="45" spans="1:12" ht="18.75">
      <c r="A45" s="78"/>
      <c r="B45" s="77"/>
      <c r="C45" s="77"/>
      <c r="D45" s="77"/>
      <c r="E45" s="77"/>
      <c r="F45" s="77"/>
      <c r="G45" s="77"/>
      <c r="H45" s="70"/>
      <c r="I45" s="7"/>
      <c r="L45" s="17" t="str">
        <f>L$9</f>
        <v>выпала "решка", то серию завершают</v>
      </c>
    </row>
    <row r="46" spans="1:12" ht="18.75">
      <c r="A46" s="78"/>
      <c r="B46" s="77"/>
      <c r="C46" s="77"/>
      <c r="D46" s="77"/>
      <c r="E46" s="77"/>
      <c r="F46" s="77"/>
      <c r="G46" s="77"/>
      <c r="H46" s="70"/>
      <c r="I46" s="7"/>
      <c r="L46" s="17" t="str">
        <f>L$10</f>
        <v xml:space="preserve"> второй и третий броски.</v>
      </c>
    </row>
    <row r="47" spans="1:12" ht="18.75">
      <c r="A47" s="78" t="s">
        <v>86</v>
      </c>
      <c r="B47" s="77">
        <f>A52*SUMPRODUCT(B51:E51,B52:E52)+A53*SUMPRODUCT(B51:E51,B53:E53)</f>
        <v>0</v>
      </c>
      <c r="C47" s="77"/>
      <c r="D47" s="78" t="s">
        <v>83</v>
      </c>
      <c r="E47" s="77">
        <f>SUMPRODUCT(A52:A53,F52:F53)</f>
        <v>0</v>
      </c>
      <c r="F47" s="77"/>
      <c r="G47" s="77"/>
      <c r="H47" s="70"/>
      <c r="I47" s="7"/>
      <c r="L47" s="17" t="str">
        <f>L$11</f>
        <v xml:space="preserve"> За каждого "орла" при 2 и 3-м броске</v>
      </c>
    </row>
    <row r="48" spans="1:12" ht="18.75">
      <c r="A48" s="78" t="s">
        <v>85</v>
      </c>
      <c r="B48" s="77">
        <f>B47-E47*E48</f>
        <v>0</v>
      </c>
      <c r="C48" s="77"/>
      <c r="D48" s="78" t="s">
        <v>84</v>
      </c>
      <c r="E48" s="77">
        <f>SUMPRODUCT(B51:E51,B54:E54)</f>
        <v>0</v>
      </c>
      <c r="F48" s="77"/>
      <c r="G48" s="77"/>
      <c r="H48" s="70"/>
      <c r="I48" s="7"/>
      <c r="L48" s="17" t="str">
        <f>L$12</f>
        <v>начисляется 1 балл.</v>
      </c>
    </row>
    <row r="49" spans="1:12" ht="18.75">
      <c r="A49" s="78" t="s">
        <v>87</v>
      </c>
      <c r="B49" s="77">
        <f>IF(E49=0,0,B48/E49)</f>
        <v>0</v>
      </c>
      <c r="C49" s="77"/>
      <c r="D49" s="78" t="s">
        <v>88</v>
      </c>
      <c r="E49" s="77">
        <f>SUMPRODUCT(A52:A53,A52:A53,F52:F53)-E47*E47</f>
        <v>0</v>
      </c>
      <c r="F49" s="77"/>
      <c r="G49" s="77"/>
      <c r="H49" s="70"/>
      <c r="I49" s="7"/>
      <c r="L49" s="17" t="str">
        <f>L$13</f>
        <v>X - общее число бросков в серии,</v>
      </c>
    </row>
    <row r="50" spans="1:12" ht="18.75">
      <c r="A50" s="78" t="s">
        <v>90</v>
      </c>
      <c r="B50" s="77">
        <f>IF(E49=0,0,B48/E50)</f>
        <v>0</v>
      </c>
      <c r="C50" s="77"/>
      <c r="D50" s="78" t="s">
        <v>89</v>
      </c>
      <c r="E50" s="77">
        <f>SUMPRODUCT(B51:E51,B51:E51,B54:E54)-E48*E48</f>
        <v>0</v>
      </c>
      <c r="F50" s="77"/>
      <c r="G50" s="77"/>
      <c r="H50" s="70"/>
      <c r="I50" s="7"/>
      <c r="L50" s="17" t="str">
        <f>L$14</f>
        <v>Y - число начисленных баллов.</v>
      </c>
    </row>
    <row r="51" spans="1:12" ht="19.5" thickBot="1">
      <c r="A51" s="67" t="s">
        <v>80</v>
      </c>
      <c r="B51" s="52">
        <v>0</v>
      </c>
      <c r="C51" s="52">
        <v>1</v>
      </c>
      <c r="D51" s="52">
        <v>2</v>
      </c>
      <c r="E51" s="53">
        <v>3</v>
      </c>
      <c r="G51" s="71"/>
      <c r="H51" s="70"/>
      <c r="I51" s="7"/>
      <c r="L51" s="17">
        <f>L$15</f>
        <v>0</v>
      </c>
    </row>
    <row r="52" spans="1:12" ht="20.25" thickTop="1" thickBot="1">
      <c r="A52" s="28">
        <v>2</v>
      </c>
      <c r="B52" s="48">
        <f>IF(Протоколы!F54=0,0,Протоколы!B52/Протоколы!F54)</f>
        <v>0</v>
      </c>
      <c r="C52" s="48">
        <f>IF(Протоколы!F54=0,0,Протоколы!C52/Протоколы!F54)</f>
        <v>0</v>
      </c>
      <c r="D52" s="48">
        <f>IF(Протоколы!F54=0,0,Протоколы!D52/Протоколы!F54)</f>
        <v>0</v>
      </c>
      <c r="E52" s="48">
        <f>IF(Протоколы!F54=0,0,Протоколы!E52/Протоколы!F54)</f>
        <v>0</v>
      </c>
      <c r="F52" s="62">
        <f>SUM(B52:E52)</f>
        <v>0</v>
      </c>
      <c r="G52" s="69"/>
      <c r="H52" s="70"/>
      <c r="I52" s="7"/>
      <c r="L52" s="17">
        <f>L$16</f>
        <v>0</v>
      </c>
    </row>
    <row r="53" spans="1:12" ht="19.5" thickBot="1">
      <c r="A53" s="29">
        <v>3</v>
      </c>
      <c r="B53" s="48">
        <f>IF(Протоколы!F54=0,0,Протоколы!B53/Протоколы!F54)</f>
        <v>0</v>
      </c>
      <c r="C53" s="48">
        <f>IF(Протоколы!F54=0,0,Протоколы!C53/Протоколы!F54)</f>
        <v>0</v>
      </c>
      <c r="D53" s="48">
        <f>IF(Протоколы!F54=0,0,Протоколы!D53/Протоколы!F54)</f>
        <v>0</v>
      </c>
      <c r="E53" s="48">
        <f>IF(Протоколы!F54=0,0,Протоколы!E53/Протоколы!F54)</f>
        <v>0</v>
      </c>
      <c r="F53" s="63">
        <f>SUM(B53:E53)</f>
        <v>0</v>
      </c>
      <c r="G53" s="72"/>
      <c r="H53" s="70"/>
      <c r="I53" s="7"/>
      <c r="L53" s="17">
        <f>L$17</f>
        <v>0</v>
      </c>
    </row>
    <row r="54" spans="1:12" ht="19.5" thickTop="1" thickBot="1">
      <c r="B54" s="64">
        <f>B52+B53</f>
        <v>0</v>
      </c>
      <c r="C54" s="65">
        <f t="shared" ref="C54:E54" si="2">C52+C53</f>
        <v>0</v>
      </c>
      <c r="D54" s="65">
        <f t="shared" si="2"/>
        <v>0</v>
      </c>
      <c r="E54" s="66">
        <f t="shared" si="2"/>
        <v>0</v>
      </c>
      <c r="F54" s="45">
        <f>F52+F53</f>
        <v>0</v>
      </c>
    </row>
    <row r="55" spans="1:12" ht="20.25" thickTop="1" thickBot="1">
      <c r="A55" s="5" t="str">
        <f>'Название и список группы'!A4</f>
        <v>Дехиби</v>
      </c>
      <c r="B55" s="18" t="str">
        <f>'Название и список группы'!B4</f>
        <v>Хишем</v>
      </c>
      <c r="C55" s="18"/>
      <c r="D55" s="18"/>
      <c r="E55" s="18"/>
      <c r="F55" s="18"/>
      <c r="G55" s="18"/>
      <c r="H55" s="18"/>
      <c r="I55" s="18"/>
      <c r="J55" s="18"/>
    </row>
    <row r="56" spans="1:12" ht="19.5" thickTop="1" thickBot="1">
      <c r="A56" s="75" t="s">
        <v>95</v>
      </c>
      <c r="B56" s="14">
        <v>0</v>
      </c>
      <c r="C56" s="14">
        <v>1</v>
      </c>
      <c r="D56" s="14">
        <v>2</v>
      </c>
      <c r="E56" s="14">
        <v>3</v>
      </c>
      <c r="F56" s="69"/>
      <c r="G56" s="68"/>
      <c r="H56" s="68"/>
      <c r="I56" s="3"/>
      <c r="J56" s="73" t="s">
        <v>0</v>
      </c>
      <c r="L56" s="4" t="str">
        <f>L$2</f>
        <v>12 серий бросков монеты</v>
      </c>
    </row>
    <row r="57" spans="1:12" ht="20.25" thickTop="1" thickBot="1">
      <c r="A57" s="75" t="s">
        <v>82</v>
      </c>
      <c r="B57" s="80">
        <f>IF(B72=0,0,SUMPRODUCT(A70:A71,B70:B71)/B72)</f>
        <v>0</v>
      </c>
      <c r="C57" s="81">
        <f>IF(C72=0,0,SUMPRODUCT(A70:A71,C70:C71)/C72)</f>
        <v>0</v>
      </c>
      <c r="D57" s="81">
        <f>IF(D72=0,0,SUMPRODUCT(A70:A71,D70:D71)/D72)</f>
        <v>0</v>
      </c>
      <c r="E57" s="15">
        <f>IF(E72=0,0,SUMPRODUCT(A70:A71,E70:E71)/E72)</f>
        <v>0</v>
      </c>
      <c r="F57" s="69"/>
      <c r="G57" s="69"/>
      <c r="H57" s="70"/>
      <c r="I57" s="6"/>
      <c r="J57" s="74">
        <f>Протоколы!J57</f>
        <v>9.9999999999999995E-7</v>
      </c>
      <c r="L57" s="17" t="str">
        <f>L$3</f>
        <v>Если в первом броске серии</v>
      </c>
    </row>
    <row r="58" spans="1:12" ht="19.5" thickTop="1">
      <c r="A58" s="78" t="s">
        <v>92</v>
      </c>
      <c r="B58" s="82">
        <f>B68*(B56-E66)+E65</f>
        <v>0</v>
      </c>
      <c r="C58" s="21">
        <f>B68*(C56-E66)+E65</f>
        <v>0</v>
      </c>
      <c r="D58" s="21">
        <f>B68*(D56-E66)+E65</f>
        <v>0</v>
      </c>
      <c r="E58" s="83">
        <f>B68*(E56-E66)+E65</f>
        <v>0</v>
      </c>
      <c r="F58" s="77"/>
      <c r="G58" s="77"/>
      <c r="H58" s="70"/>
      <c r="I58" s="6"/>
      <c r="L58" s="17" t="str">
        <f>L$4</f>
        <v>выпал "орел", то начисляется 1 балл и</v>
      </c>
    </row>
    <row r="59" spans="1:12" ht="18.75">
      <c r="A59" s="75" t="s">
        <v>94</v>
      </c>
      <c r="B59" s="84"/>
      <c r="C59" s="76"/>
      <c r="D59" s="21">
        <f>IF(F70=0,0,SUMPRODUCT(B69:E69,B70:E70)/F70)</f>
        <v>0</v>
      </c>
      <c r="E59" s="85">
        <f>IF(F70=0,0,SUMPRODUCT(B69:E69,B71:E71)/F70)</f>
        <v>0</v>
      </c>
      <c r="F59" s="77"/>
      <c r="G59" s="77"/>
      <c r="H59" s="70"/>
      <c r="I59" s="6"/>
      <c r="L59" s="17" t="str">
        <f>L$5</f>
        <v xml:space="preserve"> серию завершает второй бросок.</v>
      </c>
    </row>
    <row r="60" spans="1:12" ht="19.5" thickBot="1">
      <c r="A60" s="78" t="s">
        <v>91</v>
      </c>
      <c r="B60" s="86"/>
      <c r="C60" s="87"/>
      <c r="D60" s="88">
        <f>B67*(D56-E65)+E66</f>
        <v>0</v>
      </c>
      <c r="E60" s="89">
        <f>B67*(E56-E65)+E66</f>
        <v>0</v>
      </c>
      <c r="F60" s="77"/>
      <c r="G60" s="77"/>
      <c r="H60" s="70"/>
      <c r="I60" s="7"/>
      <c r="L60" s="17" t="str">
        <f>L$6</f>
        <v xml:space="preserve"> Если на втором броске "орел",</v>
      </c>
    </row>
    <row r="61" spans="1:12" ht="19.5" thickTop="1">
      <c r="A61" s="75"/>
      <c r="B61" s="77"/>
      <c r="C61" s="77"/>
      <c r="D61" s="77"/>
      <c r="E61" s="76"/>
      <c r="F61" s="77"/>
      <c r="G61" s="77"/>
      <c r="H61" s="70"/>
      <c r="I61" s="7"/>
      <c r="L61" s="17" t="str">
        <f>L$7</f>
        <v>добавляют 2 балла, иначе 0.</v>
      </c>
    </row>
    <row r="62" spans="1:12" ht="18.75">
      <c r="A62" s="78"/>
      <c r="B62" s="77"/>
      <c r="C62" s="77"/>
      <c r="D62" s="77"/>
      <c r="E62" s="77"/>
      <c r="F62" s="77"/>
      <c r="G62" s="77"/>
      <c r="H62" s="70"/>
      <c r="I62" s="7"/>
      <c r="L62" s="17" t="str">
        <f>L$8</f>
        <v>Если в первом броске серии</v>
      </c>
    </row>
    <row r="63" spans="1:12" ht="18.75">
      <c r="A63" s="78"/>
      <c r="B63" s="77"/>
      <c r="C63" s="77"/>
      <c r="D63" s="77"/>
      <c r="E63" s="77"/>
      <c r="F63" s="77"/>
      <c r="G63" s="77"/>
      <c r="H63" s="70"/>
      <c r="I63" s="7"/>
      <c r="L63" s="17" t="str">
        <f>L$9</f>
        <v>выпала "решка", то серию завершают</v>
      </c>
    </row>
    <row r="64" spans="1:12" ht="18.75">
      <c r="A64" s="78"/>
      <c r="B64" s="77"/>
      <c r="C64" s="77"/>
      <c r="D64" s="77"/>
      <c r="E64" s="77"/>
      <c r="F64" s="77"/>
      <c r="G64" s="77"/>
      <c r="H64" s="70"/>
      <c r="I64" s="7"/>
      <c r="L64" s="17" t="str">
        <f>L$10</f>
        <v xml:space="preserve"> второй и третий броски.</v>
      </c>
    </row>
    <row r="65" spans="1:12" ht="18.75">
      <c r="A65" s="78" t="s">
        <v>86</v>
      </c>
      <c r="B65" s="77">
        <f>A70*SUMPRODUCT(B69:E69,B70:E70)+A71*SUMPRODUCT(B69:E69,B71:E71)</f>
        <v>0</v>
      </c>
      <c r="C65" s="77"/>
      <c r="D65" s="78" t="s">
        <v>83</v>
      </c>
      <c r="E65" s="77">
        <f>SUMPRODUCT(A70:A71,F70:F71)</f>
        <v>0</v>
      </c>
      <c r="F65" s="77"/>
      <c r="G65" s="77"/>
      <c r="H65" s="70"/>
      <c r="I65" s="7"/>
      <c r="L65" s="17" t="str">
        <f>L$11</f>
        <v xml:space="preserve"> За каждого "орла" при 2 и 3-м броске</v>
      </c>
    </row>
    <row r="66" spans="1:12" ht="18.75">
      <c r="A66" s="78" t="s">
        <v>85</v>
      </c>
      <c r="B66" s="77">
        <f>B65-E65*E66</f>
        <v>0</v>
      </c>
      <c r="C66" s="77"/>
      <c r="D66" s="78" t="s">
        <v>84</v>
      </c>
      <c r="E66" s="77">
        <f>SUMPRODUCT(B69:E69,B72:E72)</f>
        <v>0</v>
      </c>
      <c r="F66" s="77"/>
      <c r="G66" s="77"/>
      <c r="H66" s="70"/>
      <c r="I66" s="7"/>
      <c r="L66" s="17" t="str">
        <f>L$12</f>
        <v>начисляется 1 балл.</v>
      </c>
    </row>
    <row r="67" spans="1:12" ht="18.75">
      <c r="A67" s="78" t="s">
        <v>87</v>
      </c>
      <c r="B67" s="77">
        <f>IF(E67=0,0,B66/E67)</f>
        <v>0</v>
      </c>
      <c r="C67" s="77"/>
      <c r="D67" s="78" t="s">
        <v>88</v>
      </c>
      <c r="E67" s="77">
        <f>SUMPRODUCT(A70:A71,A70:A71,F70:F71)-E65*E65</f>
        <v>0</v>
      </c>
      <c r="F67" s="77"/>
      <c r="G67" s="77"/>
      <c r="H67" s="70"/>
      <c r="I67" s="7"/>
      <c r="L67" s="17" t="str">
        <f>L$13</f>
        <v>X - общее число бросков в серии,</v>
      </c>
    </row>
    <row r="68" spans="1:12" ht="18.75">
      <c r="A68" s="78" t="s">
        <v>90</v>
      </c>
      <c r="B68" s="77">
        <f>IF(E67=0,0,B66/E68)</f>
        <v>0</v>
      </c>
      <c r="C68" s="77"/>
      <c r="D68" s="78" t="s">
        <v>89</v>
      </c>
      <c r="E68" s="77">
        <f>SUMPRODUCT(B69:E69,B69:E69,B72:E72)-E66*E66</f>
        <v>0</v>
      </c>
      <c r="F68" s="77"/>
      <c r="G68" s="77"/>
      <c r="H68" s="70"/>
      <c r="I68" s="7"/>
      <c r="L68" s="17" t="str">
        <f>L$14</f>
        <v>Y - число начисленных баллов.</v>
      </c>
    </row>
    <row r="69" spans="1:12" ht="19.5" thickBot="1">
      <c r="A69" s="67" t="s">
        <v>80</v>
      </c>
      <c r="B69" s="52">
        <v>0</v>
      </c>
      <c r="C69" s="52">
        <v>1</v>
      </c>
      <c r="D69" s="52">
        <v>2</v>
      </c>
      <c r="E69" s="53">
        <v>3</v>
      </c>
      <c r="G69" s="71"/>
      <c r="H69" s="70"/>
      <c r="I69" s="7"/>
      <c r="L69" s="17">
        <f>L$15</f>
        <v>0</v>
      </c>
    </row>
    <row r="70" spans="1:12" ht="20.25" thickTop="1" thickBot="1">
      <c r="A70" s="28">
        <v>2</v>
      </c>
      <c r="B70" s="48">
        <f>IF(Протоколы!F72=0,0,Протоколы!B70/Протоколы!F72)</f>
        <v>0</v>
      </c>
      <c r="C70" s="48">
        <f>IF(Протоколы!F72=0,0,Протоколы!C70/Протоколы!F72)</f>
        <v>0</v>
      </c>
      <c r="D70" s="48">
        <f>IF(Протоколы!F72=0,0,Протоколы!D70/Протоколы!F72)</f>
        <v>0</v>
      </c>
      <c r="E70" s="48">
        <f>IF(Протоколы!F72=0,0,Протоколы!E70/Протоколы!F72)</f>
        <v>0</v>
      </c>
      <c r="F70" s="62">
        <f>SUM(B70:E70)</f>
        <v>0</v>
      </c>
      <c r="G70" s="69"/>
      <c r="H70" s="70"/>
      <c r="I70" s="7"/>
      <c r="L70" s="17">
        <f>L$16</f>
        <v>0</v>
      </c>
    </row>
    <row r="71" spans="1:12" ht="19.5" thickBot="1">
      <c r="A71" s="29">
        <v>3</v>
      </c>
      <c r="B71" s="48">
        <f>IF(Протоколы!F72=0,0,Протоколы!B71/Протоколы!F72)</f>
        <v>0</v>
      </c>
      <c r="C71" s="48">
        <f>IF(Протоколы!F72=0,0,Протоколы!C71/Протоколы!F72)</f>
        <v>0</v>
      </c>
      <c r="D71" s="48">
        <f>IF(Протоколы!F72=0,0,Протоколы!D71/Протоколы!F72)</f>
        <v>0</v>
      </c>
      <c r="E71" s="48">
        <f>IF(Протоколы!F72=0,0,Протоколы!E71/Протоколы!F72)</f>
        <v>0</v>
      </c>
      <c r="F71" s="63">
        <f>SUM(B71:E71)</f>
        <v>0</v>
      </c>
      <c r="G71" s="72"/>
      <c r="H71" s="70"/>
      <c r="I71" s="7"/>
      <c r="L71" s="17">
        <f>L$17</f>
        <v>0</v>
      </c>
    </row>
    <row r="72" spans="1:12" ht="19.5" thickTop="1" thickBot="1">
      <c r="B72" s="64">
        <f>B70+B71</f>
        <v>0</v>
      </c>
      <c r="C72" s="65">
        <f t="shared" ref="C72:E72" si="3">C70+C71</f>
        <v>0</v>
      </c>
      <c r="D72" s="65">
        <f t="shared" si="3"/>
        <v>0</v>
      </c>
      <c r="E72" s="66">
        <f t="shared" si="3"/>
        <v>0</v>
      </c>
      <c r="F72" s="45">
        <f>F70+F71</f>
        <v>0</v>
      </c>
    </row>
    <row r="73" spans="1:12" ht="20.25" thickTop="1" thickBot="1">
      <c r="A73" s="5" t="str">
        <f>'Название и список группы'!A5</f>
        <v>Исмаили</v>
      </c>
      <c r="B73" s="18" t="str">
        <f>'Название и список группы'!B5</f>
        <v>Исмаил</v>
      </c>
      <c r="C73" s="18"/>
      <c r="D73" s="18"/>
      <c r="E73" s="18"/>
      <c r="F73" s="18"/>
      <c r="G73" s="18"/>
      <c r="H73" s="18"/>
      <c r="I73" s="18"/>
      <c r="J73" s="18"/>
    </row>
    <row r="74" spans="1:12" ht="19.5" thickTop="1" thickBot="1">
      <c r="A74" s="75" t="s">
        <v>95</v>
      </c>
      <c r="B74" s="14">
        <v>0</v>
      </c>
      <c r="C74" s="14">
        <v>1</v>
      </c>
      <c r="D74" s="14">
        <v>2</v>
      </c>
      <c r="E74" s="14">
        <v>3</v>
      </c>
      <c r="F74" s="69"/>
      <c r="G74" s="68"/>
      <c r="H74" s="68"/>
      <c r="I74" s="3"/>
      <c r="J74" s="73" t="s">
        <v>0</v>
      </c>
      <c r="L74" s="4" t="str">
        <f>L$2</f>
        <v>12 серий бросков монеты</v>
      </c>
    </row>
    <row r="75" spans="1:12" ht="20.25" thickTop="1" thickBot="1">
      <c r="A75" s="75" t="s">
        <v>82</v>
      </c>
      <c r="B75" s="80">
        <f>IF(B90=0,0,SUMPRODUCT(A88:A89,B88:B89)/B90)</f>
        <v>0</v>
      </c>
      <c r="C75" s="81">
        <f>IF(C90=0,0,SUMPRODUCT(A88:A89,C88:C89)/C90)</f>
        <v>0</v>
      </c>
      <c r="D75" s="81">
        <f>IF(D90=0,0,SUMPRODUCT(A88:A89,D88:D89)/D90)</f>
        <v>0</v>
      </c>
      <c r="E75" s="15">
        <f>IF(E90=0,0,SUMPRODUCT(A88:A89,E88:E89)/E90)</f>
        <v>0</v>
      </c>
      <c r="F75" s="69"/>
      <c r="G75" s="69"/>
      <c r="H75" s="70"/>
      <c r="I75" s="6"/>
      <c r="J75" s="74">
        <f>Протоколы!J75</f>
        <v>9.9999999999999995E-7</v>
      </c>
      <c r="L75" s="17" t="str">
        <f>L$3</f>
        <v>Если в первом броске серии</v>
      </c>
    </row>
    <row r="76" spans="1:12" ht="19.5" thickTop="1">
      <c r="A76" s="78" t="s">
        <v>92</v>
      </c>
      <c r="B76" s="82">
        <f>B86*(B74-E84)+E83</f>
        <v>0</v>
      </c>
      <c r="C76" s="21">
        <f>B86*(C74-E84)+E83</f>
        <v>0</v>
      </c>
      <c r="D76" s="21">
        <f>B86*(D74-E84)+E83</f>
        <v>0</v>
      </c>
      <c r="E76" s="83">
        <f>B86*(E74-E84)+E83</f>
        <v>0</v>
      </c>
      <c r="F76" s="77"/>
      <c r="G76" s="77"/>
      <c r="H76" s="70"/>
      <c r="I76" s="6"/>
      <c r="L76" s="17" t="str">
        <f>L$4</f>
        <v>выпал "орел", то начисляется 1 балл и</v>
      </c>
    </row>
    <row r="77" spans="1:12" ht="18.75">
      <c r="A77" s="75" t="s">
        <v>94</v>
      </c>
      <c r="B77" s="84"/>
      <c r="C77" s="76"/>
      <c r="D77" s="21">
        <f>IF(F88=0,0,SUMPRODUCT(B87:E87,B88:E88)/F88)</f>
        <v>0</v>
      </c>
      <c r="E77" s="85">
        <f>IF(F88=0,0,SUMPRODUCT(B87:E87,B89:E89)/F88)</f>
        <v>0</v>
      </c>
      <c r="F77" s="77"/>
      <c r="G77" s="77"/>
      <c r="H77" s="70"/>
      <c r="I77" s="6"/>
      <c r="L77" s="17" t="str">
        <f>L$5</f>
        <v xml:space="preserve"> серию завершает второй бросок.</v>
      </c>
    </row>
    <row r="78" spans="1:12" ht="19.5" thickBot="1">
      <c r="A78" s="78" t="s">
        <v>91</v>
      </c>
      <c r="B78" s="86"/>
      <c r="C78" s="87"/>
      <c r="D78" s="88">
        <f>B85*(D74-E83)+E84</f>
        <v>0</v>
      </c>
      <c r="E78" s="89">
        <f>B85*(E74-E83)+E84</f>
        <v>0</v>
      </c>
      <c r="F78" s="77"/>
      <c r="G78" s="77"/>
      <c r="H78" s="70"/>
      <c r="I78" s="7"/>
      <c r="L78" s="17" t="str">
        <f>L$6</f>
        <v xml:space="preserve"> Если на втором броске "орел",</v>
      </c>
    </row>
    <row r="79" spans="1:12" ht="19.5" thickTop="1">
      <c r="A79" s="75"/>
      <c r="B79" s="77"/>
      <c r="C79" s="77"/>
      <c r="D79" s="77"/>
      <c r="E79" s="76"/>
      <c r="F79" s="77"/>
      <c r="G79" s="77"/>
      <c r="H79" s="70"/>
      <c r="I79" s="7"/>
      <c r="L79" s="17" t="str">
        <f>L$7</f>
        <v>добавляют 2 балла, иначе 0.</v>
      </c>
    </row>
    <row r="80" spans="1:12" ht="18.75">
      <c r="A80" s="78"/>
      <c r="B80" s="77"/>
      <c r="C80" s="77"/>
      <c r="D80" s="77"/>
      <c r="E80" s="77"/>
      <c r="F80" s="77"/>
      <c r="G80" s="77"/>
      <c r="H80" s="70"/>
      <c r="I80" s="7"/>
      <c r="L80" s="17" t="str">
        <f>L$8</f>
        <v>Если в первом броске серии</v>
      </c>
    </row>
    <row r="81" spans="1:12" ht="18.75">
      <c r="A81" s="78"/>
      <c r="B81" s="77"/>
      <c r="C81" s="77"/>
      <c r="D81" s="77"/>
      <c r="E81" s="77"/>
      <c r="F81" s="77"/>
      <c r="G81" s="77"/>
      <c r="H81" s="70"/>
      <c r="I81" s="7"/>
      <c r="L81" s="17" t="str">
        <f>L$9</f>
        <v>выпала "решка", то серию завершают</v>
      </c>
    </row>
    <row r="82" spans="1:12" ht="18.75">
      <c r="A82" s="78"/>
      <c r="B82" s="77"/>
      <c r="C82" s="77"/>
      <c r="D82" s="77"/>
      <c r="E82" s="77"/>
      <c r="F82" s="77"/>
      <c r="G82" s="77"/>
      <c r="H82" s="70"/>
      <c r="I82" s="7"/>
      <c r="L82" s="17" t="str">
        <f>L$10</f>
        <v xml:space="preserve"> второй и третий броски.</v>
      </c>
    </row>
    <row r="83" spans="1:12" ht="18.75">
      <c r="A83" s="78" t="s">
        <v>86</v>
      </c>
      <c r="B83" s="77">
        <f>A88*SUMPRODUCT(B87:E87,B88:E88)+A89*SUMPRODUCT(B87:E87,B89:E89)</f>
        <v>0</v>
      </c>
      <c r="C83" s="77"/>
      <c r="D83" s="78" t="s">
        <v>83</v>
      </c>
      <c r="E83" s="77">
        <f>SUMPRODUCT(A88:A89,F88:F89)</f>
        <v>0</v>
      </c>
      <c r="F83" s="77"/>
      <c r="G83" s="77"/>
      <c r="H83" s="70"/>
      <c r="I83" s="7"/>
      <c r="L83" s="17" t="str">
        <f>L$11</f>
        <v xml:space="preserve"> За каждого "орла" при 2 и 3-м броске</v>
      </c>
    </row>
    <row r="84" spans="1:12" ht="18.75">
      <c r="A84" s="78" t="s">
        <v>85</v>
      </c>
      <c r="B84" s="77">
        <f>B83-E83*E84</f>
        <v>0</v>
      </c>
      <c r="C84" s="77"/>
      <c r="D84" s="78" t="s">
        <v>84</v>
      </c>
      <c r="E84" s="77">
        <f>SUMPRODUCT(B87:E87,B90:E90)</f>
        <v>0</v>
      </c>
      <c r="F84" s="77"/>
      <c r="G84" s="77"/>
      <c r="H84" s="70"/>
      <c r="I84" s="7"/>
      <c r="L84" s="17" t="str">
        <f>L$12</f>
        <v>начисляется 1 балл.</v>
      </c>
    </row>
    <row r="85" spans="1:12" ht="18.75">
      <c r="A85" s="78" t="s">
        <v>87</v>
      </c>
      <c r="B85" s="77">
        <f>IF(E85=0,0,B84/E85)</f>
        <v>0</v>
      </c>
      <c r="C85" s="77"/>
      <c r="D85" s="78" t="s">
        <v>88</v>
      </c>
      <c r="E85" s="77">
        <f>SUMPRODUCT(A88:A89,A88:A89,F88:F89)-E83*E83</f>
        <v>0</v>
      </c>
      <c r="F85" s="77"/>
      <c r="G85" s="77"/>
      <c r="H85" s="70"/>
      <c r="I85" s="7"/>
      <c r="L85" s="17" t="str">
        <f>L$13</f>
        <v>X - общее число бросков в серии,</v>
      </c>
    </row>
    <row r="86" spans="1:12" ht="18.75">
      <c r="A86" s="78" t="s">
        <v>90</v>
      </c>
      <c r="B86" s="77">
        <f>IF(E85=0,0,B84/E86)</f>
        <v>0</v>
      </c>
      <c r="C86" s="77"/>
      <c r="D86" s="78" t="s">
        <v>89</v>
      </c>
      <c r="E86" s="77">
        <f>SUMPRODUCT(B87:E87,B87:E87,B90:E90)-E84*E84</f>
        <v>0</v>
      </c>
      <c r="F86" s="77"/>
      <c r="G86" s="77"/>
      <c r="H86" s="70"/>
      <c r="I86" s="7"/>
      <c r="L86" s="17" t="str">
        <f>L$14</f>
        <v>Y - число начисленных баллов.</v>
      </c>
    </row>
    <row r="87" spans="1:12" ht="19.5" thickBot="1">
      <c r="A87" s="67" t="s">
        <v>80</v>
      </c>
      <c r="B87" s="52">
        <v>0</v>
      </c>
      <c r="C87" s="52">
        <v>1</v>
      </c>
      <c r="D87" s="52">
        <v>2</v>
      </c>
      <c r="E87" s="53">
        <v>3</v>
      </c>
      <c r="G87" s="71"/>
      <c r="H87" s="70"/>
      <c r="I87" s="7"/>
      <c r="L87" s="17">
        <f>L$15</f>
        <v>0</v>
      </c>
    </row>
    <row r="88" spans="1:12" ht="20.25" thickTop="1" thickBot="1">
      <c r="A88" s="28">
        <v>2</v>
      </c>
      <c r="B88" s="48">
        <f>IF(Протоколы!F90=0,0,Протоколы!B88/Протоколы!F90)</f>
        <v>0</v>
      </c>
      <c r="C88" s="48">
        <f>IF(Протоколы!F90=0,0,Протоколы!C88/Протоколы!F90)</f>
        <v>0</v>
      </c>
      <c r="D88" s="48">
        <f>IF(Протоколы!F90=0,0,Протоколы!D88/Протоколы!F90)</f>
        <v>0</v>
      </c>
      <c r="E88" s="48">
        <f>IF(Протоколы!F90=0,0,Протоколы!E88/Протоколы!F90)</f>
        <v>0</v>
      </c>
      <c r="F88" s="62">
        <f>SUM(B88:E88)</f>
        <v>0</v>
      </c>
      <c r="G88" s="69"/>
      <c r="H88" s="70"/>
      <c r="I88" s="7"/>
      <c r="L88" s="17">
        <f>L$16</f>
        <v>0</v>
      </c>
    </row>
    <row r="89" spans="1:12" ht="19.5" thickBot="1">
      <c r="A89" s="29">
        <v>3</v>
      </c>
      <c r="B89" s="48">
        <f>IF(Протоколы!F90=0,0,Протоколы!B89/Протоколы!F90)</f>
        <v>0</v>
      </c>
      <c r="C89" s="48">
        <f>IF(Протоколы!F90=0,0,Протоколы!C89/Протоколы!F90)</f>
        <v>0</v>
      </c>
      <c r="D89" s="48">
        <f>IF(Протоколы!F90=0,0,Протоколы!D89/Протоколы!F90)</f>
        <v>0</v>
      </c>
      <c r="E89" s="48">
        <f>IF(Протоколы!F90=0,0,Протоколы!E89/Протоколы!F90)</f>
        <v>0</v>
      </c>
      <c r="F89" s="63">
        <f>SUM(B89:E89)</f>
        <v>0</v>
      </c>
      <c r="G89" s="72"/>
      <c r="H89" s="70"/>
      <c r="I89" s="7"/>
      <c r="L89" s="17">
        <f>L$17</f>
        <v>0</v>
      </c>
    </row>
    <row r="90" spans="1:12" ht="19.5" thickTop="1" thickBot="1">
      <c r="B90" s="64">
        <f>B88+B89</f>
        <v>0</v>
      </c>
      <c r="C90" s="65">
        <f t="shared" ref="C90:E90" si="4">C88+C89</f>
        <v>0</v>
      </c>
      <c r="D90" s="65">
        <f t="shared" si="4"/>
        <v>0</v>
      </c>
      <c r="E90" s="66">
        <f t="shared" si="4"/>
        <v>0</v>
      </c>
      <c r="F90" s="45">
        <f>F88+F89</f>
        <v>0</v>
      </c>
    </row>
    <row r="91" spans="1:12" ht="20.25" thickTop="1" thickBot="1">
      <c r="A91" s="5" t="str">
        <f>'Название и список группы'!A6</f>
        <v>Камалов</v>
      </c>
      <c r="B91" s="18" t="str">
        <f>'Название и список группы'!B6</f>
        <v>Владислав Валерьевич</v>
      </c>
      <c r="C91" s="18"/>
      <c r="D91" s="18"/>
      <c r="E91" s="18"/>
      <c r="F91" s="18"/>
      <c r="G91" s="18"/>
      <c r="H91" s="18"/>
      <c r="I91" s="18"/>
      <c r="J91" s="18"/>
    </row>
    <row r="92" spans="1:12" ht="19.5" thickTop="1" thickBot="1">
      <c r="A92" s="75" t="s">
        <v>95</v>
      </c>
      <c r="B92" s="14">
        <v>0</v>
      </c>
      <c r="C92" s="14">
        <v>1</v>
      </c>
      <c r="D92" s="14">
        <v>2</v>
      </c>
      <c r="E92" s="14">
        <v>3</v>
      </c>
      <c r="F92" s="69"/>
      <c r="G92" s="68"/>
      <c r="H92" s="68"/>
      <c r="I92" s="3"/>
      <c r="J92" s="73" t="s">
        <v>0</v>
      </c>
      <c r="L92" s="4" t="str">
        <f>L$2</f>
        <v>12 серий бросков монеты</v>
      </c>
    </row>
    <row r="93" spans="1:12" ht="20.25" thickTop="1" thickBot="1">
      <c r="A93" s="75" t="s">
        <v>82</v>
      </c>
      <c r="B93" s="80">
        <f>IF(B108=0,0,SUMPRODUCT(A106:A107,B106:B107)/B108)</f>
        <v>0</v>
      </c>
      <c r="C93" s="81">
        <f>IF(C108=0,0,SUMPRODUCT(A106:A107,C106:C107)/C108)</f>
        <v>0</v>
      </c>
      <c r="D93" s="81">
        <f>IF(D108=0,0,SUMPRODUCT(A106:A107,D106:D107)/D108)</f>
        <v>0</v>
      </c>
      <c r="E93" s="15">
        <f>IF(E108=0,0,SUMPRODUCT(A106:A107,E106:E107)/E108)</f>
        <v>0</v>
      </c>
      <c r="F93" s="69"/>
      <c r="G93" s="69"/>
      <c r="H93" s="70"/>
      <c r="I93" s="6"/>
      <c r="J93" s="74">
        <f>Протоколы!J93</f>
        <v>9.9999999999999995E-7</v>
      </c>
      <c r="L93" s="17" t="str">
        <f>L$3</f>
        <v>Если в первом броске серии</v>
      </c>
    </row>
    <row r="94" spans="1:12" ht="19.5" thickTop="1">
      <c r="A94" s="78" t="s">
        <v>92</v>
      </c>
      <c r="B94" s="82">
        <f>B104*(B92-E102)+E101</f>
        <v>0</v>
      </c>
      <c r="C94" s="21">
        <f>B104*(C92-E102)+E101</f>
        <v>0</v>
      </c>
      <c r="D94" s="21">
        <f>B104*(D92-E102)+E101</f>
        <v>0</v>
      </c>
      <c r="E94" s="83">
        <f>B104*(E92-E102)+E101</f>
        <v>0</v>
      </c>
      <c r="F94" s="77"/>
      <c r="G94" s="77"/>
      <c r="H94" s="70"/>
      <c r="I94" s="6"/>
      <c r="L94" s="17" t="str">
        <f>L$4</f>
        <v>выпал "орел", то начисляется 1 балл и</v>
      </c>
    </row>
    <row r="95" spans="1:12" ht="18.75">
      <c r="A95" s="75" t="s">
        <v>94</v>
      </c>
      <c r="B95" s="84"/>
      <c r="C95" s="76"/>
      <c r="D95" s="21">
        <f>IF(F106=0,0,SUMPRODUCT(B105:E105,B106:E106)/F106)</f>
        <v>0</v>
      </c>
      <c r="E95" s="85">
        <f>IF(F106=0,0,SUMPRODUCT(B105:E105,B107:E107)/F106)</f>
        <v>0</v>
      </c>
      <c r="F95" s="77"/>
      <c r="G95" s="77"/>
      <c r="H95" s="70"/>
      <c r="I95" s="6"/>
      <c r="L95" s="17" t="str">
        <f>L$5</f>
        <v xml:space="preserve"> серию завершает второй бросок.</v>
      </c>
    </row>
    <row r="96" spans="1:12" ht="19.5" thickBot="1">
      <c r="A96" s="78" t="s">
        <v>91</v>
      </c>
      <c r="B96" s="86"/>
      <c r="C96" s="87"/>
      <c r="D96" s="88">
        <f>B103*(D92-E101)+E102</f>
        <v>0</v>
      </c>
      <c r="E96" s="89">
        <f>B103*(E92-E101)+E102</f>
        <v>0</v>
      </c>
      <c r="F96" s="77"/>
      <c r="G96" s="77"/>
      <c r="H96" s="70"/>
      <c r="I96" s="7"/>
      <c r="L96" s="17" t="str">
        <f>L$6</f>
        <v xml:space="preserve"> Если на втором броске "орел",</v>
      </c>
    </row>
    <row r="97" spans="1:12" ht="19.5" thickTop="1">
      <c r="A97" s="75"/>
      <c r="B97" s="77"/>
      <c r="C97" s="77"/>
      <c r="D97" s="77"/>
      <c r="E97" s="76"/>
      <c r="F97" s="77"/>
      <c r="G97" s="77"/>
      <c r="H97" s="70"/>
      <c r="I97" s="7"/>
      <c r="L97" s="17" t="str">
        <f>L$7</f>
        <v>добавляют 2 балла, иначе 0.</v>
      </c>
    </row>
    <row r="98" spans="1:12" ht="18.75">
      <c r="A98" s="78"/>
      <c r="B98" s="77"/>
      <c r="C98" s="77"/>
      <c r="D98" s="77"/>
      <c r="E98" s="77"/>
      <c r="F98" s="77"/>
      <c r="G98" s="77"/>
      <c r="H98" s="70"/>
      <c r="I98" s="7"/>
      <c r="L98" s="17" t="str">
        <f>L$8</f>
        <v>Если в первом броске серии</v>
      </c>
    </row>
    <row r="99" spans="1:12" ht="18.75">
      <c r="A99" s="78"/>
      <c r="B99" s="77"/>
      <c r="C99" s="77"/>
      <c r="D99" s="77"/>
      <c r="E99" s="77"/>
      <c r="F99" s="77"/>
      <c r="G99" s="77"/>
      <c r="H99" s="70"/>
      <c r="I99" s="7"/>
      <c r="L99" s="17" t="str">
        <f>L$9</f>
        <v>выпала "решка", то серию завершают</v>
      </c>
    </row>
    <row r="100" spans="1:12" ht="18.75">
      <c r="A100" s="78"/>
      <c r="B100" s="77"/>
      <c r="C100" s="77"/>
      <c r="D100" s="77"/>
      <c r="E100" s="77"/>
      <c r="F100" s="77"/>
      <c r="G100" s="77"/>
      <c r="H100" s="70"/>
      <c r="I100" s="7"/>
      <c r="L100" s="17" t="str">
        <f>L$10</f>
        <v xml:space="preserve"> второй и третий броски.</v>
      </c>
    </row>
    <row r="101" spans="1:12" ht="18.75">
      <c r="A101" s="78" t="s">
        <v>86</v>
      </c>
      <c r="B101" s="77">
        <f>A106*SUMPRODUCT(B105:E105,B106:E106)+A107*SUMPRODUCT(B105:E105,B107:E107)</f>
        <v>0</v>
      </c>
      <c r="C101" s="77"/>
      <c r="D101" s="78" t="s">
        <v>83</v>
      </c>
      <c r="E101" s="77">
        <f>SUMPRODUCT(A106:A107,F106:F107)</f>
        <v>0</v>
      </c>
      <c r="F101" s="77"/>
      <c r="G101" s="77"/>
      <c r="H101" s="70"/>
      <c r="I101" s="7"/>
      <c r="L101" s="17" t="str">
        <f>L$11</f>
        <v xml:space="preserve"> За каждого "орла" при 2 и 3-м броске</v>
      </c>
    </row>
    <row r="102" spans="1:12" ht="18.75">
      <c r="A102" s="78" t="s">
        <v>85</v>
      </c>
      <c r="B102" s="77">
        <f>B101-E101*E102</f>
        <v>0</v>
      </c>
      <c r="C102" s="77"/>
      <c r="D102" s="78" t="s">
        <v>84</v>
      </c>
      <c r="E102" s="77">
        <f>SUMPRODUCT(B105:E105,B108:E108)</f>
        <v>0</v>
      </c>
      <c r="F102" s="77"/>
      <c r="G102" s="77"/>
      <c r="H102" s="70"/>
      <c r="I102" s="7"/>
      <c r="L102" s="17" t="str">
        <f>L$12</f>
        <v>начисляется 1 балл.</v>
      </c>
    </row>
    <row r="103" spans="1:12" ht="18.75">
      <c r="A103" s="78" t="s">
        <v>87</v>
      </c>
      <c r="B103" s="77">
        <f>IF(E103=0,0,B102/E103)</f>
        <v>0</v>
      </c>
      <c r="C103" s="77"/>
      <c r="D103" s="78" t="s">
        <v>88</v>
      </c>
      <c r="E103" s="77">
        <f>SUMPRODUCT(A106:A107,A106:A107,F106:F107)-E101*E101</f>
        <v>0</v>
      </c>
      <c r="F103" s="77"/>
      <c r="G103" s="77"/>
      <c r="H103" s="70"/>
      <c r="I103" s="7"/>
      <c r="L103" s="17" t="str">
        <f>L$13</f>
        <v>X - общее число бросков в серии,</v>
      </c>
    </row>
    <row r="104" spans="1:12" ht="18.75">
      <c r="A104" s="78" t="s">
        <v>90</v>
      </c>
      <c r="B104" s="77">
        <f>IF(E103=0,0,B102/E104)</f>
        <v>0</v>
      </c>
      <c r="C104" s="77"/>
      <c r="D104" s="78" t="s">
        <v>89</v>
      </c>
      <c r="E104" s="77">
        <f>SUMPRODUCT(B105:E105,B105:E105,B108:E108)-E102*E102</f>
        <v>0</v>
      </c>
      <c r="F104" s="77"/>
      <c r="G104" s="77"/>
      <c r="H104" s="70"/>
      <c r="I104" s="7"/>
      <c r="L104" s="17" t="str">
        <f>L$14</f>
        <v>Y - число начисленных баллов.</v>
      </c>
    </row>
    <row r="105" spans="1:12" ht="19.5" thickBot="1">
      <c r="A105" s="67" t="s">
        <v>80</v>
      </c>
      <c r="B105" s="52">
        <v>0</v>
      </c>
      <c r="C105" s="52">
        <v>1</v>
      </c>
      <c r="D105" s="52">
        <v>2</v>
      </c>
      <c r="E105" s="53">
        <v>3</v>
      </c>
      <c r="G105" s="71"/>
      <c r="H105" s="70"/>
      <c r="I105" s="7"/>
      <c r="L105" s="17">
        <f>L$15</f>
        <v>0</v>
      </c>
    </row>
    <row r="106" spans="1:12" ht="20.25" thickTop="1" thickBot="1">
      <c r="A106" s="28">
        <v>2</v>
      </c>
      <c r="B106" s="48">
        <f>IF(Протоколы!F108=0,0,Протоколы!B106/Протоколы!F108)</f>
        <v>0</v>
      </c>
      <c r="C106" s="48">
        <f>IF(Протоколы!F108=0,0,Протоколы!C106/Протоколы!F108)</f>
        <v>0</v>
      </c>
      <c r="D106" s="48">
        <f>IF(Протоколы!F108=0,0,Протоколы!D106/Протоколы!F108)</f>
        <v>0</v>
      </c>
      <c r="E106" s="48">
        <f>IF(Протоколы!F108=0,0,Протоколы!E106/Протоколы!F108)</f>
        <v>0</v>
      </c>
      <c r="F106" s="62">
        <f>SUM(B106:E106)</f>
        <v>0</v>
      </c>
      <c r="G106" s="69"/>
      <c r="H106" s="70"/>
      <c r="I106" s="7"/>
      <c r="L106" s="17">
        <f>L$16</f>
        <v>0</v>
      </c>
    </row>
    <row r="107" spans="1:12" ht="19.5" thickBot="1">
      <c r="A107" s="29">
        <v>3</v>
      </c>
      <c r="B107" s="48">
        <f>IF(Протоколы!F108=0,0,Протоколы!B107/Протоколы!F108)</f>
        <v>0</v>
      </c>
      <c r="C107" s="48">
        <f>IF(Протоколы!F108=0,0,Протоколы!C107/Протоколы!F108)</f>
        <v>0</v>
      </c>
      <c r="D107" s="48">
        <f>IF(Протоколы!F108=0,0,Протоколы!D107/Протоколы!F108)</f>
        <v>0</v>
      </c>
      <c r="E107" s="48">
        <f>IF(Протоколы!F108=0,0,Протоколы!E107/Протоколы!F108)</f>
        <v>0</v>
      </c>
      <c r="F107" s="63">
        <f>SUM(B107:E107)</f>
        <v>0</v>
      </c>
      <c r="G107" s="72"/>
      <c r="H107" s="70"/>
      <c r="I107" s="7"/>
      <c r="L107" s="17">
        <f>L$17</f>
        <v>0</v>
      </c>
    </row>
    <row r="108" spans="1:12" ht="19.5" thickTop="1" thickBot="1">
      <c r="B108" s="64">
        <f>B106+B107</f>
        <v>0</v>
      </c>
      <c r="C108" s="65">
        <f t="shared" ref="C108:E108" si="5">C106+C107</f>
        <v>0</v>
      </c>
      <c r="D108" s="65">
        <f t="shared" si="5"/>
        <v>0</v>
      </c>
      <c r="E108" s="66">
        <f t="shared" si="5"/>
        <v>0</v>
      </c>
      <c r="F108" s="45">
        <f>F106+F107</f>
        <v>0</v>
      </c>
    </row>
    <row r="109" spans="1:12" ht="20.25" thickTop="1" thickBot="1">
      <c r="A109" s="5" t="str">
        <f>'Название и список группы'!A7</f>
        <v>Касымов</v>
      </c>
      <c r="B109" s="18" t="str">
        <f>'Название и список группы'!B7</f>
        <v>Мухаммад Анварджонович</v>
      </c>
      <c r="C109" s="18"/>
      <c r="D109" s="18"/>
      <c r="E109" s="18"/>
      <c r="F109" s="18"/>
      <c r="G109" s="18"/>
      <c r="H109" s="18"/>
      <c r="I109" s="18"/>
      <c r="J109" s="18"/>
    </row>
    <row r="110" spans="1:12" ht="19.5" thickTop="1" thickBot="1">
      <c r="A110" s="75" t="s">
        <v>95</v>
      </c>
      <c r="B110" s="14">
        <v>0</v>
      </c>
      <c r="C110" s="14">
        <v>1</v>
      </c>
      <c r="D110" s="14">
        <v>2</v>
      </c>
      <c r="E110" s="14">
        <v>3</v>
      </c>
      <c r="F110" s="69"/>
      <c r="G110" s="68"/>
      <c r="H110" s="68"/>
      <c r="I110" s="3"/>
      <c r="J110" s="73" t="s">
        <v>0</v>
      </c>
      <c r="L110" s="4" t="str">
        <f>L$2</f>
        <v>12 серий бросков монеты</v>
      </c>
    </row>
    <row r="111" spans="1:12" ht="20.25" thickTop="1" thickBot="1">
      <c r="A111" s="75" t="s">
        <v>82</v>
      </c>
      <c r="B111" s="80">
        <f>IF(B126=0,0,SUMPRODUCT(A124:A125,B124:B125)/B126)</f>
        <v>0</v>
      </c>
      <c r="C111" s="81">
        <f>IF(C126=0,0,SUMPRODUCT(A124:A125,C124:C125)/C126)</f>
        <v>0</v>
      </c>
      <c r="D111" s="81">
        <f>IF(D126=0,0,SUMPRODUCT(A124:A125,D124:D125)/D126)</f>
        <v>0</v>
      </c>
      <c r="E111" s="15">
        <f>IF(E126=0,0,SUMPRODUCT(A124:A125,E124:E125)/E126)</f>
        <v>0</v>
      </c>
      <c r="F111" s="69"/>
      <c r="G111" s="69"/>
      <c r="H111" s="70"/>
      <c r="I111" s="6"/>
      <c r="J111" s="74">
        <f>Протоколы!J111</f>
        <v>9.9999999999999995E-7</v>
      </c>
      <c r="L111" s="17" t="str">
        <f>L$3</f>
        <v>Если в первом броске серии</v>
      </c>
    </row>
    <row r="112" spans="1:12" ht="19.5" thickTop="1">
      <c r="A112" s="78" t="s">
        <v>92</v>
      </c>
      <c r="B112" s="82">
        <f>B122*(B110-E120)+E119</f>
        <v>0</v>
      </c>
      <c r="C112" s="21">
        <f>B122*(C110-E120)+E119</f>
        <v>0</v>
      </c>
      <c r="D112" s="21">
        <f>B122*(D110-E120)+E119</f>
        <v>0</v>
      </c>
      <c r="E112" s="83">
        <f>B122*(E110-E120)+E119</f>
        <v>0</v>
      </c>
      <c r="F112" s="77"/>
      <c r="G112" s="77"/>
      <c r="H112" s="70"/>
      <c r="I112" s="6"/>
      <c r="L112" s="17" t="str">
        <f>L$4</f>
        <v>выпал "орел", то начисляется 1 балл и</v>
      </c>
    </row>
    <row r="113" spans="1:12" ht="18.75">
      <c r="A113" s="75" t="s">
        <v>94</v>
      </c>
      <c r="B113" s="84"/>
      <c r="C113" s="76"/>
      <c r="D113" s="21">
        <f>IF(F124=0,0,SUMPRODUCT(B123:E123,B124:E124)/F124)</f>
        <v>0</v>
      </c>
      <c r="E113" s="85">
        <f>IF(F124=0,0,SUMPRODUCT(B123:E123,B125:E125)/F124)</f>
        <v>0</v>
      </c>
      <c r="F113" s="77"/>
      <c r="G113" s="77"/>
      <c r="H113" s="70"/>
      <c r="I113" s="6"/>
      <c r="L113" s="17" t="str">
        <f>L$5</f>
        <v xml:space="preserve"> серию завершает второй бросок.</v>
      </c>
    </row>
    <row r="114" spans="1:12" ht="19.5" thickBot="1">
      <c r="A114" s="78" t="s">
        <v>91</v>
      </c>
      <c r="B114" s="86"/>
      <c r="C114" s="87"/>
      <c r="D114" s="88">
        <f>B121*(D110-E119)+E120</f>
        <v>0</v>
      </c>
      <c r="E114" s="89">
        <f>B121*(E110-E119)+E120</f>
        <v>0</v>
      </c>
      <c r="F114" s="77"/>
      <c r="G114" s="77"/>
      <c r="H114" s="70"/>
      <c r="I114" s="7"/>
      <c r="L114" s="17" t="str">
        <f>L$6</f>
        <v xml:space="preserve"> Если на втором броске "орел",</v>
      </c>
    </row>
    <row r="115" spans="1:12" ht="19.5" thickTop="1">
      <c r="A115" s="75"/>
      <c r="B115" s="77"/>
      <c r="C115" s="77"/>
      <c r="D115" s="77"/>
      <c r="E115" s="76"/>
      <c r="F115" s="77"/>
      <c r="G115" s="77"/>
      <c r="H115" s="70"/>
      <c r="I115" s="7"/>
      <c r="L115" s="17" t="str">
        <f>L$7</f>
        <v>добавляют 2 балла, иначе 0.</v>
      </c>
    </row>
    <row r="116" spans="1:12" ht="18.75">
      <c r="A116" s="78"/>
      <c r="B116" s="77"/>
      <c r="C116" s="77"/>
      <c r="D116" s="77"/>
      <c r="E116" s="77"/>
      <c r="F116" s="77"/>
      <c r="G116" s="77"/>
      <c r="H116" s="70"/>
      <c r="I116" s="7"/>
      <c r="L116" s="17" t="str">
        <f>L$8</f>
        <v>Если в первом броске серии</v>
      </c>
    </row>
    <row r="117" spans="1:12" ht="18.75">
      <c r="A117" s="78"/>
      <c r="B117" s="77"/>
      <c r="C117" s="77"/>
      <c r="D117" s="77"/>
      <c r="E117" s="77"/>
      <c r="F117" s="77"/>
      <c r="G117" s="77"/>
      <c r="H117" s="70"/>
      <c r="I117" s="7"/>
      <c r="L117" s="17" t="str">
        <f>L$9</f>
        <v>выпала "решка", то серию завершают</v>
      </c>
    </row>
    <row r="118" spans="1:12" ht="18.75">
      <c r="A118" s="78"/>
      <c r="B118" s="77"/>
      <c r="C118" s="77"/>
      <c r="D118" s="77"/>
      <c r="E118" s="77"/>
      <c r="F118" s="77"/>
      <c r="G118" s="77"/>
      <c r="H118" s="70"/>
      <c r="I118" s="7"/>
      <c r="L118" s="17" t="str">
        <f>L$10</f>
        <v xml:space="preserve"> второй и третий броски.</v>
      </c>
    </row>
    <row r="119" spans="1:12" ht="18.75">
      <c r="A119" s="78" t="s">
        <v>86</v>
      </c>
      <c r="B119" s="77">
        <f>A124*SUMPRODUCT(B123:E123,B124:E124)+A125*SUMPRODUCT(B123:E123,B125:E125)</f>
        <v>0</v>
      </c>
      <c r="C119" s="77"/>
      <c r="D119" s="78" t="s">
        <v>83</v>
      </c>
      <c r="E119" s="77">
        <f>SUMPRODUCT(A124:A125,F124:F125)</f>
        <v>0</v>
      </c>
      <c r="F119" s="77"/>
      <c r="G119" s="77"/>
      <c r="H119" s="70"/>
      <c r="I119" s="7"/>
      <c r="L119" s="17" t="str">
        <f>L$11</f>
        <v xml:space="preserve"> За каждого "орла" при 2 и 3-м броске</v>
      </c>
    </row>
    <row r="120" spans="1:12" ht="18.75">
      <c r="A120" s="78" t="s">
        <v>85</v>
      </c>
      <c r="B120" s="77">
        <f>B119-E119*E120</f>
        <v>0</v>
      </c>
      <c r="C120" s="77"/>
      <c r="D120" s="78" t="s">
        <v>84</v>
      </c>
      <c r="E120" s="77">
        <f>SUMPRODUCT(B123:E123,B126:E126)</f>
        <v>0</v>
      </c>
      <c r="F120" s="77"/>
      <c r="G120" s="77"/>
      <c r="H120" s="70"/>
      <c r="I120" s="7"/>
      <c r="L120" s="17" t="str">
        <f>L$12</f>
        <v>начисляется 1 балл.</v>
      </c>
    </row>
    <row r="121" spans="1:12" ht="18.75">
      <c r="A121" s="78" t="s">
        <v>87</v>
      </c>
      <c r="B121" s="77">
        <f>IF(E121=0,0,B120/E121)</f>
        <v>0</v>
      </c>
      <c r="C121" s="77"/>
      <c r="D121" s="78" t="s">
        <v>88</v>
      </c>
      <c r="E121" s="77">
        <f>SUMPRODUCT(A124:A125,A124:A125,F124:F125)-E119*E119</f>
        <v>0</v>
      </c>
      <c r="F121" s="77"/>
      <c r="G121" s="77"/>
      <c r="H121" s="70"/>
      <c r="I121" s="7"/>
      <c r="L121" s="17" t="str">
        <f>L$13</f>
        <v>X - общее число бросков в серии,</v>
      </c>
    </row>
    <row r="122" spans="1:12" ht="18.75">
      <c r="A122" s="78" t="s">
        <v>90</v>
      </c>
      <c r="B122" s="77">
        <f>IF(E121=0,0,B120/E122)</f>
        <v>0</v>
      </c>
      <c r="C122" s="77"/>
      <c r="D122" s="78" t="s">
        <v>89</v>
      </c>
      <c r="E122" s="77">
        <f>SUMPRODUCT(B123:E123,B123:E123,B126:E126)-E120*E120</f>
        <v>0</v>
      </c>
      <c r="F122" s="77"/>
      <c r="G122" s="77"/>
      <c r="H122" s="70"/>
      <c r="I122" s="7"/>
      <c r="L122" s="17" t="str">
        <f>L$14</f>
        <v>Y - число начисленных баллов.</v>
      </c>
    </row>
    <row r="123" spans="1:12" ht="19.5" thickBot="1">
      <c r="A123" s="67" t="s">
        <v>80</v>
      </c>
      <c r="B123" s="52">
        <v>0</v>
      </c>
      <c r="C123" s="52">
        <v>1</v>
      </c>
      <c r="D123" s="52">
        <v>2</v>
      </c>
      <c r="E123" s="53">
        <v>3</v>
      </c>
      <c r="G123" s="71"/>
      <c r="H123" s="70"/>
      <c r="I123" s="7"/>
      <c r="L123" s="17">
        <f>L$15</f>
        <v>0</v>
      </c>
    </row>
    <row r="124" spans="1:12" ht="20.25" thickTop="1" thickBot="1">
      <c r="A124" s="28">
        <v>2</v>
      </c>
      <c r="B124" s="48">
        <f>IF(Протоколы!F126=0,0,Протоколы!B124/Протоколы!F126)</f>
        <v>0</v>
      </c>
      <c r="C124" s="48">
        <f>IF(Протоколы!F126=0,0,Протоколы!C124/Протоколы!F126)</f>
        <v>0</v>
      </c>
      <c r="D124" s="48">
        <f>IF(Протоколы!F126=0,0,Протоколы!D124/Протоколы!F126)</f>
        <v>0</v>
      </c>
      <c r="E124" s="48">
        <f>IF(Протоколы!F126=0,0,Протоколы!E124/Протоколы!F126)</f>
        <v>0</v>
      </c>
      <c r="F124" s="62">
        <f>SUM(B124:E124)</f>
        <v>0</v>
      </c>
      <c r="G124" s="69"/>
      <c r="H124" s="70"/>
      <c r="I124" s="7"/>
      <c r="L124" s="17">
        <f>L$16</f>
        <v>0</v>
      </c>
    </row>
    <row r="125" spans="1:12" ht="19.5" thickBot="1">
      <c r="A125" s="29">
        <v>3</v>
      </c>
      <c r="B125" s="48">
        <f>IF(Протоколы!F126=0,0,Протоколы!B125/Протоколы!F126)</f>
        <v>0</v>
      </c>
      <c r="C125" s="48">
        <f>IF(Протоколы!F126=0,0,Протоколы!C125/Протоколы!F126)</f>
        <v>0</v>
      </c>
      <c r="D125" s="48">
        <f>IF(Протоколы!F126=0,0,Протоколы!D125/Протоколы!F126)</f>
        <v>0</v>
      </c>
      <c r="E125" s="48">
        <f>IF(Протоколы!F126=0,0,Протоколы!E125/Протоколы!F126)</f>
        <v>0</v>
      </c>
      <c r="F125" s="63">
        <f>SUM(B125:E125)</f>
        <v>0</v>
      </c>
      <c r="G125" s="72"/>
      <c r="H125" s="70"/>
      <c r="I125" s="7"/>
      <c r="L125" s="17">
        <f>L$17</f>
        <v>0</v>
      </c>
    </row>
    <row r="126" spans="1:12" ht="19.5" thickTop="1" thickBot="1">
      <c r="B126" s="64">
        <f>B124+B125</f>
        <v>0</v>
      </c>
      <c r="C126" s="65">
        <f t="shared" ref="C126:E126" si="6">C124+C125</f>
        <v>0</v>
      </c>
      <c r="D126" s="65">
        <f t="shared" si="6"/>
        <v>0</v>
      </c>
      <c r="E126" s="66">
        <f t="shared" si="6"/>
        <v>0</v>
      </c>
      <c r="F126" s="45">
        <f>F124+F125</f>
        <v>0</v>
      </c>
    </row>
    <row r="127" spans="1:12" ht="20.25" thickTop="1" thickBot="1">
      <c r="A127" s="5" t="str">
        <f>'Название и список группы'!A8</f>
        <v>Лотфи</v>
      </c>
      <c r="B127" s="18" t="str">
        <f>'Название и список группы'!B8</f>
        <v>Мохамед</v>
      </c>
      <c r="C127" s="18"/>
      <c r="D127" s="18"/>
      <c r="E127" s="18"/>
      <c r="F127" s="18"/>
      <c r="G127" s="18"/>
      <c r="H127" s="18"/>
      <c r="I127" s="18"/>
      <c r="J127" s="18"/>
    </row>
    <row r="128" spans="1:12" ht="19.5" thickTop="1" thickBot="1">
      <c r="A128" s="75" t="s">
        <v>95</v>
      </c>
      <c r="B128" s="14">
        <v>0</v>
      </c>
      <c r="C128" s="14">
        <v>1</v>
      </c>
      <c r="D128" s="14">
        <v>2</v>
      </c>
      <c r="E128" s="14">
        <v>3</v>
      </c>
      <c r="F128" s="69"/>
      <c r="G128" s="68"/>
      <c r="H128" s="68"/>
      <c r="I128" s="3"/>
      <c r="J128" s="73" t="s">
        <v>0</v>
      </c>
      <c r="L128" s="4" t="str">
        <f>L$2</f>
        <v>12 серий бросков монеты</v>
      </c>
    </row>
    <row r="129" spans="1:12" ht="20.25" thickTop="1" thickBot="1">
      <c r="A129" s="75" t="s">
        <v>82</v>
      </c>
      <c r="B129" s="80">
        <f>IF(B144=0,0,SUMPRODUCT(A142:A143,B142:B143)/B144)</f>
        <v>0</v>
      </c>
      <c r="C129" s="81">
        <f>IF(C144=0,0,SUMPRODUCT(A142:A143,C142:C143)/C144)</f>
        <v>0</v>
      </c>
      <c r="D129" s="81">
        <f>IF(D144=0,0,SUMPRODUCT(A142:A143,D142:D143)/D144)</f>
        <v>0</v>
      </c>
      <c r="E129" s="15">
        <f>IF(E144=0,0,SUMPRODUCT(A142:A143,E142:E143)/E144)</f>
        <v>0</v>
      </c>
      <c r="F129" s="69"/>
      <c r="G129" s="69"/>
      <c r="H129" s="70"/>
      <c r="I129" s="6"/>
      <c r="J129" s="74">
        <f>Протоколы!J129</f>
        <v>9.9999999999999995E-7</v>
      </c>
      <c r="L129" s="17" t="str">
        <f>L$3</f>
        <v>Если в первом броске серии</v>
      </c>
    </row>
    <row r="130" spans="1:12" ht="19.5" thickTop="1">
      <c r="A130" s="78" t="s">
        <v>92</v>
      </c>
      <c r="B130" s="82">
        <f>B140*(B128-E138)+E137</f>
        <v>0</v>
      </c>
      <c r="C130" s="21">
        <f>B140*(C128-E138)+E137</f>
        <v>0</v>
      </c>
      <c r="D130" s="21">
        <f>B140*(D128-E138)+E137</f>
        <v>0</v>
      </c>
      <c r="E130" s="83">
        <f>B140*(E128-E138)+E137</f>
        <v>0</v>
      </c>
      <c r="F130" s="77"/>
      <c r="G130" s="77"/>
      <c r="H130" s="70"/>
      <c r="I130" s="6"/>
      <c r="L130" s="17" t="str">
        <f>L$4</f>
        <v>выпал "орел", то начисляется 1 балл и</v>
      </c>
    </row>
    <row r="131" spans="1:12" ht="18.75">
      <c r="A131" s="75" t="s">
        <v>94</v>
      </c>
      <c r="B131" s="84"/>
      <c r="C131" s="76"/>
      <c r="D131" s="21">
        <f>IF(F142=0,0,SUMPRODUCT(B141:E141,B142:E142)/F142)</f>
        <v>0</v>
      </c>
      <c r="E131" s="85">
        <f>IF(F142=0,0,SUMPRODUCT(B141:E141,B143:E143)/F142)</f>
        <v>0</v>
      </c>
      <c r="F131" s="77"/>
      <c r="G131" s="77"/>
      <c r="H131" s="70"/>
      <c r="I131" s="6"/>
      <c r="L131" s="17" t="str">
        <f>L$5</f>
        <v xml:space="preserve"> серию завершает второй бросок.</v>
      </c>
    </row>
    <row r="132" spans="1:12" ht="19.5" thickBot="1">
      <c r="A132" s="78" t="s">
        <v>91</v>
      </c>
      <c r="B132" s="86"/>
      <c r="C132" s="87"/>
      <c r="D132" s="88">
        <f>B139*(D128-E137)+E138</f>
        <v>0</v>
      </c>
      <c r="E132" s="89">
        <f>B139*(E128-E137)+E138</f>
        <v>0</v>
      </c>
      <c r="F132" s="77"/>
      <c r="G132" s="77"/>
      <c r="H132" s="70"/>
      <c r="I132" s="7"/>
      <c r="L132" s="17" t="str">
        <f>L$6</f>
        <v xml:space="preserve"> Если на втором броске "орел",</v>
      </c>
    </row>
    <row r="133" spans="1:12" ht="19.5" thickTop="1">
      <c r="A133" s="75"/>
      <c r="B133" s="77"/>
      <c r="C133" s="77"/>
      <c r="D133" s="77"/>
      <c r="E133" s="76"/>
      <c r="F133" s="77"/>
      <c r="G133" s="77"/>
      <c r="H133" s="70"/>
      <c r="I133" s="7"/>
      <c r="L133" s="17" t="str">
        <f>L$7</f>
        <v>добавляют 2 балла, иначе 0.</v>
      </c>
    </row>
    <row r="134" spans="1:12" ht="18.75">
      <c r="A134" s="78"/>
      <c r="B134" s="77"/>
      <c r="C134" s="77"/>
      <c r="D134" s="77"/>
      <c r="E134" s="77"/>
      <c r="F134" s="77"/>
      <c r="G134" s="77"/>
      <c r="H134" s="70"/>
      <c r="I134" s="7"/>
      <c r="L134" s="17" t="str">
        <f>L$8</f>
        <v>Если в первом броске серии</v>
      </c>
    </row>
    <row r="135" spans="1:12" ht="18.75">
      <c r="A135" s="78"/>
      <c r="B135" s="77"/>
      <c r="C135" s="77"/>
      <c r="D135" s="77"/>
      <c r="E135" s="77"/>
      <c r="F135" s="77"/>
      <c r="G135" s="77"/>
      <c r="H135" s="70"/>
      <c r="I135" s="7"/>
      <c r="L135" s="17" t="str">
        <f>L$9</f>
        <v>выпала "решка", то серию завершают</v>
      </c>
    </row>
    <row r="136" spans="1:12" ht="18.75">
      <c r="A136" s="78"/>
      <c r="B136" s="77"/>
      <c r="C136" s="77"/>
      <c r="D136" s="77"/>
      <c r="E136" s="77"/>
      <c r="F136" s="77"/>
      <c r="G136" s="77"/>
      <c r="H136" s="70"/>
      <c r="I136" s="7"/>
      <c r="L136" s="17" t="str">
        <f>L$10</f>
        <v xml:space="preserve"> второй и третий броски.</v>
      </c>
    </row>
    <row r="137" spans="1:12" ht="18.75">
      <c r="A137" s="78" t="s">
        <v>86</v>
      </c>
      <c r="B137" s="77">
        <f>A142*SUMPRODUCT(B141:E141,B142:E142)+A143*SUMPRODUCT(B141:E141,B143:E143)</f>
        <v>0</v>
      </c>
      <c r="C137" s="77"/>
      <c r="D137" s="78" t="s">
        <v>83</v>
      </c>
      <c r="E137" s="77">
        <f>SUMPRODUCT(A142:A143,F142:F143)</f>
        <v>0</v>
      </c>
      <c r="F137" s="77"/>
      <c r="G137" s="77"/>
      <c r="H137" s="70"/>
      <c r="I137" s="7"/>
      <c r="L137" s="17" t="str">
        <f>L$11</f>
        <v xml:space="preserve"> За каждого "орла" при 2 и 3-м броске</v>
      </c>
    </row>
    <row r="138" spans="1:12" ht="18.75">
      <c r="A138" s="78" t="s">
        <v>85</v>
      </c>
      <c r="B138" s="77">
        <f>B137-E137*E138</f>
        <v>0</v>
      </c>
      <c r="C138" s="77"/>
      <c r="D138" s="78" t="s">
        <v>84</v>
      </c>
      <c r="E138" s="77">
        <f>SUMPRODUCT(B141:E141,B144:E144)</f>
        <v>0</v>
      </c>
      <c r="F138" s="77"/>
      <c r="G138" s="77"/>
      <c r="H138" s="70"/>
      <c r="I138" s="7"/>
      <c r="L138" s="17" t="str">
        <f>L$12</f>
        <v>начисляется 1 балл.</v>
      </c>
    </row>
    <row r="139" spans="1:12" ht="18.75">
      <c r="A139" s="78" t="s">
        <v>87</v>
      </c>
      <c r="B139" s="77">
        <f>IF(E139=0,0,B138/E139)</f>
        <v>0</v>
      </c>
      <c r="C139" s="77"/>
      <c r="D139" s="78" t="s">
        <v>88</v>
      </c>
      <c r="E139" s="77">
        <f>SUMPRODUCT(A142:A143,A142:A143,F142:F143)-E137*E137</f>
        <v>0</v>
      </c>
      <c r="F139" s="77"/>
      <c r="G139" s="77"/>
      <c r="H139" s="70"/>
      <c r="I139" s="7"/>
      <c r="L139" s="17" t="str">
        <f>L$13</f>
        <v>X - общее число бросков в серии,</v>
      </c>
    </row>
    <row r="140" spans="1:12" ht="18.75">
      <c r="A140" s="78" t="s">
        <v>90</v>
      </c>
      <c r="B140" s="77">
        <f>IF(E139=0,0,B138/E140)</f>
        <v>0</v>
      </c>
      <c r="C140" s="77"/>
      <c r="D140" s="78" t="s">
        <v>89</v>
      </c>
      <c r="E140" s="77">
        <f>SUMPRODUCT(B141:E141,B141:E141,B144:E144)-E138*E138</f>
        <v>0</v>
      </c>
      <c r="F140" s="77"/>
      <c r="G140" s="77"/>
      <c r="H140" s="70"/>
      <c r="I140" s="7"/>
      <c r="L140" s="17" t="str">
        <f>L$14</f>
        <v>Y - число начисленных баллов.</v>
      </c>
    </row>
    <row r="141" spans="1:12" ht="19.5" thickBot="1">
      <c r="A141" s="67" t="s">
        <v>80</v>
      </c>
      <c r="B141" s="52">
        <v>0</v>
      </c>
      <c r="C141" s="52">
        <v>1</v>
      </c>
      <c r="D141" s="52">
        <v>2</v>
      </c>
      <c r="E141" s="53">
        <v>3</v>
      </c>
      <c r="G141" s="71"/>
      <c r="H141" s="70"/>
      <c r="I141" s="7"/>
      <c r="L141" s="17">
        <f>L$15</f>
        <v>0</v>
      </c>
    </row>
    <row r="142" spans="1:12" ht="20.25" thickTop="1" thickBot="1">
      <c r="A142" s="28">
        <v>2</v>
      </c>
      <c r="B142" s="48">
        <f>IF(Протоколы!F144=0,0,Протоколы!B142/Протоколы!F144)</f>
        <v>0</v>
      </c>
      <c r="C142" s="48">
        <f>IF(Протоколы!F144=0,0,Протоколы!C142/Протоколы!F144)</f>
        <v>0</v>
      </c>
      <c r="D142" s="48">
        <f>IF(Протоколы!F144=0,0,Протоколы!D142/Протоколы!F144)</f>
        <v>0</v>
      </c>
      <c r="E142" s="48">
        <f>IF(Протоколы!F144=0,0,Протоколы!E142/Протоколы!F144)</f>
        <v>0</v>
      </c>
      <c r="F142" s="62">
        <f>SUM(B142:E142)</f>
        <v>0</v>
      </c>
      <c r="G142" s="69"/>
      <c r="H142" s="70"/>
      <c r="I142" s="7"/>
      <c r="L142" s="17">
        <f>L$16</f>
        <v>0</v>
      </c>
    </row>
    <row r="143" spans="1:12" ht="19.5" thickBot="1">
      <c r="A143" s="29">
        <v>3</v>
      </c>
      <c r="B143" s="48">
        <f>IF(Протоколы!F144=0,0,Протоколы!B143/Протоколы!F144)</f>
        <v>0</v>
      </c>
      <c r="C143" s="48">
        <f>IF(Протоколы!F144=0,0,Протоколы!C143/Протоколы!F144)</f>
        <v>0</v>
      </c>
      <c r="D143" s="48">
        <f>IF(Протоколы!F144=0,0,Протоколы!D143/Протоколы!F144)</f>
        <v>0</v>
      </c>
      <c r="E143" s="48">
        <f>IF(Протоколы!F144=0,0,Протоколы!E143/Протоколы!F144)</f>
        <v>0</v>
      </c>
      <c r="F143" s="63">
        <f>SUM(B143:E143)</f>
        <v>0</v>
      </c>
      <c r="G143" s="72"/>
      <c r="H143" s="70"/>
      <c r="I143" s="7"/>
      <c r="L143" s="17">
        <f>L$17</f>
        <v>0</v>
      </c>
    </row>
    <row r="144" spans="1:12" ht="19.5" thickTop="1" thickBot="1">
      <c r="B144" s="64">
        <f>B142+B143</f>
        <v>0</v>
      </c>
      <c r="C144" s="65">
        <f t="shared" ref="C144:E144" si="7">C142+C143</f>
        <v>0</v>
      </c>
      <c r="D144" s="65">
        <f t="shared" si="7"/>
        <v>0</v>
      </c>
      <c r="E144" s="66">
        <f t="shared" si="7"/>
        <v>0</v>
      </c>
      <c r="F144" s="45">
        <f>F142+F143</f>
        <v>0</v>
      </c>
    </row>
    <row r="145" spans="1:12" ht="20.25" thickTop="1" thickBot="1">
      <c r="A145" s="5" t="str">
        <f>'Название и список группы'!A9</f>
        <v>Мохамед Ахмед Нурелдин Саид</v>
      </c>
      <c r="B145" s="18" t="str">
        <f>'Название и список группы'!B9</f>
        <v>Махмуд Ахмед Нурелдин</v>
      </c>
      <c r="C145" s="18"/>
      <c r="D145" s="18"/>
      <c r="E145" s="18"/>
      <c r="F145" s="18"/>
      <c r="G145" s="18"/>
      <c r="H145" s="18"/>
      <c r="I145" s="18"/>
      <c r="J145" s="18"/>
    </row>
    <row r="146" spans="1:12" ht="19.5" thickTop="1" thickBot="1">
      <c r="A146" s="75" t="s">
        <v>95</v>
      </c>
      <c r="B146" s="14">
        <v>0</v>
      </c>
      <c r="C146" s="14">
        <v>1</v>
      </c>
      <c r="D146" s="14">
        <v>2</v>
      </c>
      <c r="E146" s="14">
        <v>3</v>
      </c>
      <c r="F146" s="69"/>
      <c r="G146" s="68"/>
      <c r="H146" s="68"/>
      <c r="I146" s="3"/>
      <c r="J146" s="73" t="s">
        <v>0</v>
      </c>
      <c r="L146" s="4" t="str">
        <f>L$2</f>
        <v>12 серий бросков монеты</v>
      </c>
    </row>
    <row r="147" spans="1:12" ht="20.25" thickTop="1" thickBot="1">
      <c r="A147" s="75" t="s">
        <v>82</v>
      </c>
      <c r="B147" s="80">
        <f>IF(B162=0,0,SUMPRODUCT(A160:A161,B160:B161)/B162)</f>
        <v>0</v>
      </c>
      <c r="C147" s="81">
        <f>IF(C162=0,0,SUMPRODUCT(A160:A161,C160:C161)/C162)</f>
        <v>0</v>
      </c>
      <c r="D147" s="81">
        <f>IF(D162=0,0,SUMPRODUCT(A160:A161,D160:D161)/D162)</f>
        <v>0</v>
      </c>
      <c r="E147" s="15">
        <f>IF(E162=0,0,SUMPRODUCT(A160:A161,E160:E161)/E162)</f>
        <v>0</v>
      </c>
      <c r="F147" s="69"/>
      <c r="G147" s="69"/>
      <c r="H147" s="70"/>
      <c r="I147" s="6"/>
      <c r="J147" s="74">
        <f>Протоколы!J147</f>
        <v>9.9999999999999995E-7</v>
      </c>
      <c r="L147" s="17" t="str">
        <f>L$3</f>
        <v>Если в первом броске серии</v>
      </c>
    </row>
    <row r="148" spans="1:12" ht="19.5" thickTop="1">
      <c r="A148" s="78" t="s">
        <v>92</v>
      </c>
      <c r="B148" s="82">
        <f>B158*(B146-E156)+E155</f>
        <v>0</v>
      </c>
      <c r="C148" s="21">
        <f>B158*(C146-E156)+E155</f>
        <v>0</v>
      </c>
      <c r="D148" s="21">
        <f>B158*(D146-E156)+E155</f>
        <v>0</v>
      </c>
      <c r="E148" s="83">
        <f>B158*(E146-E156)+E155</f>
        <v>0</v>
      </c>
      <c r="F148" s="77"/>
      <c r="G148" s="77"/>
      <c r="H148" s="70"/>
      <c r="I148" s="6"/>
      <c r="L148" s="17" t="str">
        <f>L$4</f>
        <v>выпал "орел", то начисляется 1 балл и</v>
      </c>
    </row>
    <row r="149" spans="1:12" ht="18.75">
      <c r="A149" s="75" t="s">
        <v>94</v>
      </c>
      <c r="B149" s="84"/>
      <c r="C149" s="76"/>
      <c r="D149" s="21">
        <f>IF(F160=0,0,SUMPRODUCT(B159:E159,B160:E160)/F160)</f>
        <v>0</v>
      </c>
      <c r="E149" s="85">
        <f>IF(F160=0,0,SUMPRODUCT(B159:E159,B161:E161)/F160)</f>
        <v>0</v>
      </c>
      <c r="F149" s="77"/>
      <c r="G149" s="77"/>
      <c r="H149" s="70"/>
      <c r="I149" s="6"/>
      <c r="L149" s="17" t="str">
        <f>L$5</f>
        <v xml:space="preserve"> серию завершает второй бросок.</v>
      </c>
    </row>
    <row r="150" spans="1:12" ht="19.5" thickBot="1">
      <c r="A150" s="78" t="s">
        <v>91</v>
      </c>
      <c r="B150" s="86"/>
      <c r="C150" s="87"/>
      <c r="D150" s="88">
        <f>B157*(D146-E155)+E156</f>
        <v>0</v>
      </c>
      <c r="E150" s="89">
        <f>B157*(E146-E155)+E156</f>
        <v>0</v>
      </c>
      <c r="F150" s="77"/>
      <c r="G150" s="77"/>
      <c r="H150" s="70"/>
      <c r="I150" s="7"/>
      <c r="L150" s="17" t="str">
        <f>L$6</f>
        <v xml:space="preserve"> Если на втором броске "орел",</v>
      </c>
    </row>
    <row r="151" spans="1:12" ht="19.5" thickTop="1">
      <c r="A151" s="75"/>
      <c r="B151" s="77"/>
      <c r="C151" s="77"/>
      <c r="D151" s="77"/>
      <c r="E151" s="76"/>
      <c r="F151" s="77"/>
      <c r="G151" s="77"/>
      <c r="H151" s="70"/>
      <c r="I151" s="7"/>
      <c r="L151" s="17" t="str">
        <f>L$7</f>
        <v>добавляют 2 балла, иначе 0.</v>
      </c>
    </row>
    <row r="152" spans="1:12" ht="18.75">
      <c r="A152" s="78"/>
      <c r="B152" s="77"/>
      <c r="C152" s="77"/>
      <c r="D152" s="77"/>
      <c r="E152" s="77"/>
      <c r="F152" s="77"/>
      <c r="G152" s="77"/>
      <c r="H152" s="70"/>
      <c r="I152" s="7"/>
      <c r="L152" s="17" t="str">
        <f>L$8</f>
        <v>Если в первом броске серии</v>
      </c>
    </row>
    <row r="153" spans="1:12" ht="18.75">
      <c r="A153" s="78"/>
      <c r="B153" s="77"/>
      <c r="C153" s="77"/>
      <c r="D153" s="77"/>
      <c r="E153" s="77"/>
      <c r="F153" s="77"/>
      <c r="G153" s="77"/>
      <c r="H153" s="70"/>
      <c r="I153" s="7"/>
      <c r="L153" s="17" t="str">
        <f>L$9</f>
        <v>выпала "решка", то серию завершают</v>
      </c>
    </row>
    <row r="154" spans="1:12" ht="18.75">
      <c r="A154" s="78"/>
      <c r="B154" s="77"/>
      <c r="C154" s="77"/>
      <c r="D154" s="77"/>
      <c r="E154" s="77"/>
      <c r="F154" s="77"/>
      <c r="G154" s="77"/>
      <c r="H154" s="70"/>
      <c r="I154" s="7"/>
      <c r="L154" s="17" t="str">
        <f>L$10</f>
        <v xml:space="preserve"> второй и третий броски.</v>
      </c>
    </row>
    <row r="155" spans="1:12" ht="18.75">
      <c r="A155" s="78" t="s">
        <v>86</v>
      </c>
      <c r="B155" s="77">
        <f>A160*SUMPRODUCT(B159:E159,B160:E160)+A161*SUMPRODUCT(B159:E159,B161:E161)</f>
        <v>0</v>
      </c>
      <c r="C155" s="77"/>
      <c r="D155" s="78" t="s">
        <v>83</v>
      </c>
      <c r="E155" s="77">
        <f>SUMPRODUCT(A160:A161,F160:F161)</f>
        <v>0</v>
      </c>
      <c r="F155" s="77"/>
      <c r="G155" s="77"/>
      <c r="H155" s="70"/>
      <c r="I155" s="7"/>
      <c r="L155" s="17" t="str">
        <f>L$11</f>
        <v xml:space="preserve"> За каждого "орла" при 2 и 3-м броске</v>
      </c>
    </row>
    <row r="156" spans="1:12" ht="18.75">
      <c r="A156" s="78" t="s">
        <v>85</v>
      </c>
      <c r="B156" s="77">
        <f>B155-E155*E156</f>
        <v>0</v>
      </c>
      <c r="C156" s="77"/>
      <c r="D156" s="78" t="s">
        <v>84</v>
      </c>
      <c r="E156" s="77">
        <f>SUMPRODUCT(B159:E159,B162:E162)</f>
        <v>0</v>
      </c>
      <c r="F156" s="77"/>
      <c r="G156" s="77"/>
      <c r="H156" s="70"/>
      <c r="I156" s="7"/>
      <c r="L156" s="17" t="str">
        <f>L$12</f>
        <v>начисляется 1 балл.</v>
      </c>
    </row>
    <row r="157" spans="1:12" ht="18.75">
      <c r="A157" s="78" t="s">
        <v>87</v>
      </c>
      <c r="B157" s="77">
        <f>IF(E157=0,0,B156/E157)</f>
        <v>0</v>
      </c>
      <c r="C157" s="77"/>
      <c r="D157" s="78" t="s">
        <v>88</v>
      </c>
      <c r="E157" s="77">
        <f>SUMPRODUCT(A160:A161,A160:A161,F160:F161)-E155*E155</f>
        <v>0</v>
      </c>
      <c r="F157" s="77"/>
      <c r="G157" s="77"/>
      <c r="H157" s="70"/>
      <c r="I157" s="7"/>
      <c r="L157" s="17" t="str">
        <f>L$13</f>
        <v>X - общее число бросков в серии,</v>
      </c>
    </row>
    <row r="158" spans="1:12" ht="18.75">
      <c r="A158" s="78" t="s">
        <v>90</v>
      </c>
      <c r="B158" s="77">
        <f>IF(E157=0,0,B156/E158)</f>
        <v>0</v>
      </c>
      <c r="C158" s="77"/>
      <c r="D158" s="78" t="s">
        <v>89</v>
      </c>
      <c r="E158" s="77">
        <f>SUMPRODUCT(B159:E159,B159:E159,B162:E162)-E156*E156</f>
        <v>0</v>
      </c>
      <c r="F158" s="77"/>
      <c r="G158" s="77"/>
      <c r="H158" s="70"/>
      <c r="I158" s="7"/>
      <c r="L158" s="17" t="str">
        <f>L$14</f>
        <v>Y - число начисленных баллов.</v>
      </c>
    </row>
    <row r="159" spans="1:12" ht="19.5" thickBot="1">
      <c r="A159" s="67" t="s">
        <v>80</v>
      </c>
      <c r="B159" s="52">
        <v>0</v>
      </c>
      <c r="C159" s="52">
        <v>1</v>
      </c>
      <c r="D159" s="52">
        <v>2</v>
      </c>
      <c r="E159" s="53">
        <v>3</v>
      </c>
      <c r="G159" s="71"/>
      <c r="H159" s="70"/>
      <c r="I159" s="7"/>
      <c r="L159" s="17">
        <f>L$15</f>
        <v>0</v>
      </c>
    </row>
    <row r="160" spans="1:12" ht="20.25" thickTop="1" thickBot="1">
      <c r="A160" s="28">
        <v>2</v>
      </c>
      <c r="B160" s="48">
        <f>IF(Протоколы!F162=0,0,Протоколы!B160/Протоколы!F162)</f>
        <v>0</v>
      </c>
      <c r="C160" s="48">
        <f>IF(Протоколы!F162=0,0,Протоколы!C160/Протоколы!F162)</f>
        <v>0</v>
      </c>
      <c r="D160" s="48">
        <f>IF(Протоколы!F162=0,0,Протоколы!D160/Протоколы!F162)</f>
        <v>0</v>
      </c>
      <c r="E160" s="48">
        <f>IF(Протоколы!F162=0,0,Протоколы!E160/Протоколы!F162)</f>
        <v>0</v>
      </c>
      <c r="F160" s="62">
        <f>SUM(B160:E160)</f>
        <v>0</v>
      </c>
      <c r="G160" s="69"/>
      <c r="H160" s="70"/>
      <c r="I160" s="7"/>
      <c r="L160" s="17">
        <f>L$16</f>
        <v>0</v>
      </c>
    </row>
    <row r="161" spans="1:12" ht="19.5" thickBot="1">
      <c r="A161" s="29">
        <v>3</v>
      </c>
      <c r="B161" s="48">
        <f>IF(Протоколы!F162=0,0,Протоколы!B161/Протоколы!F162)</f>
        <v>0</v>
      </c>
      <c r="C161" s="48">
        <f>IF(Протоколы!F162=0,0,Протоколы!C161/Протоколы!F162)</f>
        <v>0</v>
      </c>
      <c r="D161" s="48">
        <f>IF(Протоколы!F162=0,0,Протоколы!D161/Протоколы!F162)</f>
        <v>0</v>
      </c>
      <c r="E161" s="48">
        <f>IF(Протоколы!F162=0,0,Протоколы!E161/Протоколы!F162)</f>
        <v>0</v>
      </c>
      <c r="F161" s="63">
        <f>SUM(B161:E161)</f>
        <v>0</v>
      </c>
      <c r="G161" s="72"/>
      <c r="H161" s="70"/>
      <c r="I161" s="7"/>
      <c r="L161" s="17">
        <f>L$17</f>
        <v>0</v>
      </c>
    </row>
    <row r="162" spans="1:12" ht="19.5" thickTop="1" thickBot="1">
      <c r="B162" s="64">
        <f>B160+B161</f>
        <v>0</v>
      </c>
      <c r="C162" s="65">
        <f t="shared" ref="C162:E162" si="8">C160+C161</f>
        <v>0</v>
      </c>
      <c r="D162" s="65">
        <f t="shared" si="8"/>
        <v>0</v>
      </c>
      <c r="E162" s="66">
        <f t="shared" si="8"/>
        <v>0</v>
      </c>
      <c r="F162" s="45">
        <f>F160+F161</f>
        <v>0</v>
      </c>
    </row>
    <row r="163" spans="1:12" ht="20.25" thickTop="1" thickBot="1">
      <c r="A163" s="5" t="str">
        <f>'Название и список группы'!A10</f>
        <v>Петрова</v>
      </c>
      <c r="B163" s="18" t="str">
        <f>'Название и список группы'!B10</f>
        <v>Ольга Александровна</v>
      </c>
      <c r="C163" s="18"/>
      <c r="D163" s="18"/>
      <c r="E163" s="18"/>
      <c r="F163" s="18"/>
      <c r="G163" s="18"/>
      <c r="H163" s="18"/>
      <c r="I163" s="18"/>
      <c r="J163" s="18"/>
    </row>
    <row r="164" spans="1:12" ht="19.5" thickTop="1" thickBot="1">
      <c r="A164" s="75" t="s">
        <v>95</v>
      </c>
      <c r="B164" s="14">
        <v>0</v>
      </c>
      <c r="C164" s="14">
        <v>1</v>
      </c>
      <c r="D164" s="14">
        <v>2</v>
      </c>
      <c r="E164" s="14">
        <v>3</v>
      </c>
      <c r="F164" s="69"/>
      <c r="G164" s="68"/>
      <c r="H164" s="68"/>
      <c r="I164" s="3"/>
      <c r="J164" s="73" t="s">
        <v>0</v>
      </c>
      <c r="L164" s="4" t="str">
        <f>L$2</f>
        <v>12 серий бросков монеты</v>
      </c>
    </row>
    <row r="165" spans="1:12" ht="20.25" thickTop="1" thickBot="1">
      <c r="A165" s="75" t="s">
        <v>82</v>
      </c>
      <c r="B165" s="80">
        <f>IF(B180=0,0,SUMPRODUCT(A178:A179,B178:B179)/B180)</f>
        <v>0</v>
      </c>
      <c r="C165" s="81">
        <f>IF(C180=0,0,SUMPRODUCT(A178:A179,C178:C179)/C180)</f>
        <v>0</v>
      </c>
      <c r="D165" s="81">
        <f>IF(D180=0,0,SUMPRODUCT(A178:A179,D178:D179)/D180)</f>
        <v>0</v>
      </c>
      <c r="E165" s="15">
        <f>IF(E180=0,0,SUMPRODUCT(A178:A179,E178:E179)/E180)</f>
        <v>0</v>
      </c>
      <c r="F165" s="69"/>
      <c r="G165" s="69"/>
      <c r="H165" s="70"/>
      <c r="I165" s="6"/>
      <c r="J165" s="74">
        <f>Протоколы!J165</f>
        <v>9.9999999999999995E-7</v>
      </c>
      <c r="L165" s="17" t="str">
        <f>L$3</f>
        <v>Если в первом броске серии</v>
      </c>
    </row>
    <row r="166" spans="1:12" ht="19.5" thickTop="1">
      <c r="A166" s="78" t="s">
        <v>92</v>
      </c>
      <c r="B166" s="82">
        <f>B176*(B164-E174)+E173</f>
        <v>0</v>
      </c>
      <c r="C166" s="21">
        <f>B176*(C164-E174)+E173</f>
        <v>0</v>
      </c>
      <c r="D166" s="21">
        <f>B176*(D164-E174)+E173</f>
        <v>0</v>
      </c>
      <c r="E166" s="83">
        <f>B176*(E164-E174)+E173</f>
        <v>0</v>
      </c>
      <c r="F166" s="77"/>
      <c r="G166" s="77"/>
      <c r="H166" s="70"/>
      <c r="I166" s="6"/>
      <c r="L166" s="17" t="str">
        <f>L$4</f>
        <v>выпал "орел", то начисляется 1 балл и</v>
      </c>
    </row>
    <row r="167" spans="1:12" ht="18.75">
      <c r="A167" s="75" t="s">
        <v>94</v>
      </c>
      <c r="B167" s="84"/>
      <c r="C167" s="76"/>
      <c r="D167" s="21">
        <f>IF(F178=0,0,SUMPRODUCT(B177:E177,B178:E178)/F178)</f>
        <v>0</v>
      </c>
      <c r="E167" s="85">
        <f>IF(F178=0,0,SUMPRODUCT(B177:E177,B179:E179)/F178)</f>
        <v>0</v>
      </c>
      <c r="F167" s="77"/>
      <c r="G167" s="77"/>
      <c r="H167" s="70"/>
      <c r="I167" s="6"/>
      <c r="L167" s="17" t="str">
        <f>L$5</f>
        <v xml:space="preserve"> серию завершает второй бросок.</v>
      </c>
    </row>
    <row r="168" spans="1:12" ht="19.5" thickBot="1">
      <c r="A168" s="78" t="s">
        <v>91</v>
      </c>
      <c r="B168" s="86"/>
      <c r="C168" s="87"/>
      <c r="D168" s="88">
        <f>B175*(D164-E173)+E174</f>
        <v>0</v>
      </c>
      <c r="E168" s="89">
        <f>B175*(E164-E173)+E174</f>
        <v>0</v>
      </c>
      <c r="F168" s="77"/>
      <c r="G168" s="77"/>
      <c r="H168" s="70"/>
      <c r="I168" s="7"/>
      <c r="L168" s="17" t="str">
        <f>L$6</f>
        <v xml:space="preserve"> Если на втором броске "орел",</v>
      </c>
    </row>
    <row r="169" spans="1:12" ht="19.5" thickTop="1">
      <c r="A169" s="75"/>
      <c r="B169" s="77"/>
      <c r="C169" s="77"/>
      <c r="D169" s="77"/>
      <c r="E169" s="76"/>
      <c r="F169" s="77"/>
      <c r="G169" s="77"/>
      <c r="H169" s="70"/>
      <c r="I169" s="7"/>
      <c r="L169" s="17" t="str">
        <f>L$7</f>
        <v>добавляют 2 балла, иначе 0.</v>
      </c>
    </row>
    <row r="170" spans="1:12" ht="18.75">
      <c r="A170" s="78"/>
      <c r="B170" s="77"/>
      <c r="C170" s="77"/>
      <c r="D170" s="77"/>
      <c r="E170" s="77"/>
      <c r="F170" s="77"/>
      <c r="G170" s="77"/>
      <c r="H170" s="70"/>
      <c r="I170" s="7"/>
      <c r="L170" s="17" t="str">
        <f>L$8</f>
        <v>Если в первом броске серии</v>
      </c>
    </row>
    <row r="171" spans="1:12" ht="18.75">
      <c r="A171" s="78"/>
      <c r="B171" s="77"/>
      <c r="C171" s="77"/>
      <c r="D171" s="77"/>
      <c r="E171" s="77"/>
      <c r="F171" s="77"/>
      <c r="G171" s="77"/>
      <c r="H171" s="70"/>
      <c r="I171" s="7"/>
      <c r="L171" s="17" t="str">
        <f>L$9</f>
        <v>выпала "решка", то серию завершают</v>
      </c>
    </row>
    <row r="172" spans="1:12" ht="18.75">
      <c r="A172" s="78"/>
      <c r="B172" s="77"/>
      <c r="C172" s="77"/>
      <c r="D172" s="77"/>
      <c r="E172" s="77"/>
      <c r="F172" s="77"/>
      <c r="G172" s="77"/>
      <c r="H172" s="70"/>
      <c r="I172" s="7"/>
      <c r="L172" s="17" t="str">
        <f>L$10</f>
        <v xml:space="preserve"> второй и третий броски.</v>
      </c>
    </row>
    <row r="173" spans="1:12" ht="18.75">
      <c r="A173" s="78" t="s">
        <v>86</v>
      </c>
      <c r="B173" s="77">
        <f>A178*SUMPRODUCT(B177:E177,B178:E178)+A179*SUMPRODUCT(B177:E177,B179:E179)</f>
        <v>0</v>
      </c>
      <c r="C173" s="77"/>
      <c r="D173" s="78" t="s">
        <v>83</v>
      </c>
      <c r="E173" s="77">
        <f>SUMPRODUCT(A178:A179,F178:F179)</f>
        <v>0</v>
      </c>
      <c r="F173" s="77"/>
      <c r="G173" s="77"/>
      <c r="H173" s="70"/>
      <c r="I173" s="7"/>
      <c r="L173" s="17" t="str">
        <f>L$11</f>
        <v xml:space="preserve"> За каждого "орла" при 2 и 3-м броске</v>
      </c>
    </row>
    <row r="174" spans="1:12" ht="18.75">
      <c r="A174" s="78" t="s">
        <v>85</v>
      </c>
      <c r="B174" s="77">
        <f>B173-E173*E174</f>
        <v>0</v>
      </c>
      <c r="C174" s="77"/>
      <c r="D174" s="78" t="s">
        <v>84</v>
      </c>
      <c r="E174" s="77">
        <f>SUMPRODUCT(B177:E177,B180:E180)</f>
        <v>0</v>
      </c>
      <c r="F174" s="77"/>
      <c r="G174" s="77"/>
      <c r="H174" s="70"/>
      <c r="I174" s="7"/>
      <c r="L174" s="17" t="str">
        <f>L$12</f>
        <v>начисляется 1 балл.</v>
      </c>
    </row>
    <row r="175" spans="1:12" ht="18.75">
      <c r="A175" s="78" t="s">
        <v>87</v>
      </c>
      <c r="B175" s="77">
        <f>IF(E175=0,0,B174/E175)</f>
        <v>0</v>
      </c>
      <c r="C175" s="77"/>
      <c r="D175" s="78" t="s">
        <v>88</v>
      </c>
      <c r="E175" s="77">
        <f>SUMPRODUCT(A178:A179,A178:A179,F178:F179)-E173*E173</f>
        <v>0</v>
      </c>
      <c r="F175" s="77"/>
      <c r="G175" s="77"/>
      <c r="H175" s="70"/>
      <c r="I175" s="7"/>
      <c r="L175" s="17" t="str">
        <f>L$13</f>
        <v>X - общее число бросков в серии,</v>
      </c>
    </row>
    <row r="176" spans="1:12" ht="18.75">
      <c r="A176" s="78" t="s">
        <v>90</v>
      </c>
      <c r="B176" s="77">
        <f>IF(E175=0,0,B174/E176)</f>
        <v>0</v>
      </c>
      <c r="C176" s="77"/>
      <c r="D176" s="78" t="s">
        <v>89</v>
      </c>
      <c r="E176" s="77">
        <f>SUMPRODUCT(B177:E177,B177:E177,B180:E180)-E174*E174</f>
        <v>0</v>
      </c>
      <c r="F176" s="77"/>
      <c r="G176" s="77"/>
      <c r="H176" s="70"/>
      <c r="I176" s="7"/>
      <c r="L176" s="17" t="str">
        <f>L$14</f>
        <v>Y - число начисленных баллов.</v>
      </c>
    </row>
    <row r="177" spans="1:12" ht="19.5" thickBot="1">
      <c r="A177" s="67" t="s">
        <v>80</v>
      </c>
      <c r="B177" s="52">
        <v>0</v>
      </c>
      <c r="C177" s="52">
        <v>1</v>
      </c>
      <c r="D177" s="52">
        <v>2</v>
      </c>
      <c r="E177" s="53">
        <v>3</v>
      </c>
      <c r="G177" s="71"/>
      <c r="H177" s="70"/>
      <c r="I177" s="7"/>
      <c r="L177" s="17">
        <f>L$15</f>
        <v>0</v>
      </c>
    </row>
    <row r="178" spans="1:12" ht="20.25" thickTop="1" thickBot="1">
      <c r="A178" s="28">
        <v>2</v>
      </c>
      <c r="B178" s="48">
        <f>IF(Протоколы!F180=0,0,Протоколы!B178/Протоколы!F180)</f>
        <v>0</v>
      </c>
      <c r="C178" s="48">
        <f>IF(Протоколы!F180=0,0,Протоколы!C178/Протоколы!F180)</f>
        <v>0</v>
      </c>
      <c r="D178" s="48">
        <f>IF(Протоколы!F180=0,0,Протоколы!D178/Протоколы!F180)</f>
        <v>0</v>
      </c>
      <c r="E178" s="48">
        <f>IF(Протоколы!F180=0,0,Протоколы!E178/Протоколы!F180)</f>
        <v>0</v>
      </c>
      <c r="F178" s="62">
        <f>SUM(B178:E178)</f>
        <v>0</v>
      </c>
      <c r="G178" s="69"/>
      <c r="H178" s="70"/>
      <c r="I178" s="7"/>
      <c r="L178" s="17">
        <f>L$16</f>
        <v>0</v>
      </c>
    </row>
    <row r="179" spans="1:12" ht="19.5" thickBot="1">
      <c r="A179" s="29">
        <v>3</v>
      </c>
      <c r="B179" s="48">
        <f>IF(Протоколы!F180=0,0,Протоколы!B179/Протоколы!F180)</f>
        <v>0</v>
      </c>
      <c r="C179" s="48">
        <f>IF(Протоколы!F180=0,0,Протоколы!C179/Протоколы!F180)</f>
        <v>0</v>
      </c>
      <c r="D179" s="48">
        <f>IF(Протоколы!F180=0,0,Протоколы!D179/Протоколы!F180)</f>
        <v>0</v>
      </c>
      <c r="E179" s="48">
        <f>IF(Протоколы!F180=0,0,Протоколы!E179/Протоколы!F180)</f>
        <v>0</v>
      </c>
      <c r="F179" s="63">
        <f>SUM(B179:E179)</f>
        <v>0</v>
      </c>
      <c r="G179" s="72"/>
      <c r="H179" s="70"/>
      <c r="I179" s="7"/>
      <c r="L179" s="17">
        <f>L$17</f>
        <v>0</v>
      </c>
    </row>
    <row r="180" spans="1:12" ht="19.5" thickTop="1" thickBot="1">
      <c r="B180" s="64">
        <f>B178+B179</f>
        <v>0</v>
      </c>
      <c r="C180" s="65">
        <f t="shared" ref="C180:E180" si="9">C178+C179</f>
        <v>0</v>
      </c>
      <c r="D180" s="65">
        <f t="shared" si="9"/>
        <v>0</v>
      </c>
      <c r="E180" s="66">
        <f t="shared" si="9"/>
        <v>0</v>
      </c>
      <c r="F180" s="45">
        <f>F178+F179</f>
        <v>0</v>
      </c>
    </row>
    <row r="181" spans="1:12" ht="20.25" thickTop="1" thickBot="1">
      <c r="A181" s="5" t="str">
        <f>'Название и список группы'!A11</f>
        <v>Подшивалов</v>
      </c>
      <c r="B181" s="18" t="str">
        <f>'Название и список группы'!B11</f>
        <v>Данил Дмитриевич</v>
      </c>
      <c r="C181" s="18"/>
      <c r="D181" s="18"/>
      <c r="E181" s="18"/>
      <c r="F181" s="18"/>
      <c r="G181" s="18"/>
      <c r="H181" s="18"/>
      <c r="I181" s="18"/>
      <c r="J181" s="18"/>
    </row>
    <row r="182" spans="1:12" ht="19.5" thickTop="1" thickBot="1">
      <c r="A182" s="75" t="s">
        <v>95</v>
      </c>
      <c r="B182" s="14">
        <v>0</v>
      </c>
      <c r="C182" s="14">
        <v>1</v>
      </c>
      <c r="D182" s="14">
        <v>2</v>
      </c>
      <c r="E182" s="14">
        <v>3</v>
      </c>
      <c r="F182" s="69"/>
      <c r="G182" s="68"/>
      <c r="H182" s="68"/>
      <c r="I182" s="3"/>
      <c r="J182" s="73" t="s">
        <v>0</v>
      </c>
      <c r="L182" s="4" t="str">
        <f>L$2</f>
        <v>12 серий бросков монеты</v>
      </c>
    </row>
    <row r="183" spans="1:12" ht="20.25" thickTop="1" thickBot="1">
      <c r="A183" s="75" t="s">
        <v>82</v>
      </c>
      <c r="B183" s="80">
        <f>IF(B198=0,0,SUMPRODUCT(A196:A197,B196:B197)/B198)</f>
        <v>0</v>
      </c>
      <c r="C183" s="81">
        <f>IF(C198=0,0,SUMPRODUCT(A196:A197,C196:C197)/C198)</f>
        <v>0</v>
      </c>
      <c r="D183" s="81">
        <f>IF(D198=0,0,SUMPRODUCT(A196:A197,D196:D197)/D198)</f>
        <v>0</v>
      </c>
      <c r="E183" s="15">
        <f>IF(E198=0,0,SUMPRODUCT(A196:A197,E196:E197)/E198)</f>
        <v>0</v>
      </c>
      <c r="F183" s="69"/>
      <c r="G183" s="69"/>
      <c r="H183" s="70"/>
      <c r="I183" s="6"/>
      <c r="J183" s="74">
        <f>Протоколы!J183</f>
        <v>9.9999999999999995E-7</v>
      </c>
      <c r="L183" s="17" t="str">
        <f>L$3</f>
        <v>Если в первом броске серии</v>
      </c>
    </row>
    <row r="184" spans="1:12" ht="19.5" thickTop="1">
      <c r="A184" s="78" t="s">
        <v>92</v>
      </c>
      <c r="B184" s="82">
        <f>B194*(B182-E192)+E191</f>
        <v>0</v>
      </c>
      <c r="C184" s="21">
        <f>B194*(C182-E192)+E191</f>
        <v>0</v>
      </c>
      <c r="D184" s="21">
        <f>B194*(D182-E192)+E191</f>
        <v>0</v>
      </c>
      <c r="E184" s="83">
        <f>B194*(E182-E192)+E191</f>
        <v>0</v>
      </c>
      <c r="F184" s="77"/>
      <c r="G184" s="77"/>
      <c r="H184" s="70"/>
      <c r="I184" s="6"/>
      <c r="L184" s="17" t="str">
        <f>L$4</f>
        <v>выпал "орел", то начисляется 1 балл и</v>
      </c>
    </row>
    <row r="185" spans="1:12" ht="18.75">
      <c r="A185" s="75" t="s">
        <v>94</v>
      </c>
      <c r="B185" s="84"/>
      <c r="C185" s="76"/>
      <c r="D185" s="21">
        <f>IF(F196=0,0,SUMPRODUCT(B195:E195,B196:E196)/F196)</f>
        <v>0</v>
      </c>
      <c r="E185" s="85">
        <f>IF(F196=0,0,SUMPRODUCT(B195:E195,B197:E197)/F196)</f>
        <v>0</v>
      </c>
      <c r="F185" s="77"/>
      <c r="G185" s="77"/>
      <c r="H185" s="70"/>
      <c r="I185" s="6"/>
      <c r="L185" s="17" t="str">
        <f>L$5</f>
        <v xml:space="preserve"> серию завершает второй бросок.</v>
      </c>
    </row>
    <row r="186" spans="1:12" ht="19.5" thickBot="1">
      <c r="A186" s="78" t="s">
        <v>91</v>
      </c>
      <c r="B186" s="86"/>
      <c r="C186" s="87"/>
      <c r="D186" s="88">
        <f>B193*(D182-E191)+E192</f>
        <v>0</v>
      </c>
      <c r="E186" s="89">
        <f>B193*(E182-E191)+E192</f>
        <v>0</v>
      </c>
      <c r="F186" s="77"/>
      <c r="G186" s="77"/>
      <c r="H186" s="70"/>
      <c r="I186" s="7"/>
      <c r="L186" s="17" t="str">
        <f>L$6</f>
        <v xml:space="preserve"> Если на втором броске "орел",</v>
      </c>
    </row>
    <row r="187" spans="1:12" ht="19.5" thickTop="1">
      <c r="A187" s="75"/>
      <c r="B187" s="77"/>
      <c r="C187" s="77"/>
      <c r="D187" s="77"/>
      <c r="E187" s="76"/>
      <c r="F187" s="77"/>
      <c r="G187" s="77"/>
      <c r="H187" s="70"/>
      <c r="I187" s="7"/>
      <c r="L187" s="17" t="str">
        <f>L$7</f>
        <v>добавляют 2 балла, иначе 0.</v>
      </c>
    </row>
    <row r="188" spans="1:12" ht="18.75">
      <c r="A188" s="78"/>
      <c r="B188" s="77"/>
      <c r="C188" s="77"/>
      <c r="D188" s="77"/>
      <c r="E188" s="77"/>
      <c r="F188" s="77"/>
      <c r="G188" s="77"/>
      <c r="H188" s="70"/>
      <c r="I188" s="7"/>
      <c r="L188" s="17" t="str">
        <f>L$8</f>
        <v>Если в первом броске серии</v>
      </c>
    </row>
    <row r="189" spans="1:12" ht="18.75">
      <c r="A189" s="78"/>
      <c r="B189" s="77"/>
      <c r="C189" s="77"/>
      <c r="D189" s="77"/>
      <c r="E189" s="77"/>
      <c r="F189" s="77"/>
      <c r="G189" s="77"/>
      <c r="H189" s="70"/>
      <c r="I189" s="7"/>
      <c r="L189" s="17" t="str">
        <f>L$9</f>
        <v>выпала "решка", то серию завершают</v>
      </c>
    </row>
    <row r="190" spans="1:12" ht="18.75">
      <c r="A190" s="78"/>
      <c r="B190" s="77"/>
      <c r="C190" s="77"/>
      <c r="D190" s="77"/>
      <c r="E190" s="77"/>
      <c r="F190" s="77"/>
      <c r="G190" s="77"/>
      <c r="H190" s="70"/>
      <c r="I190" s="7"/>
      <c r="L190" s="17" t="str">
        <f>L$10</f>
        <v xml:space="preserve"> второй и третий броски.</v>
      </c>
    </row>
    <row r="191" spans="1:12" ht="18.75">
      <c r="A191" s="78" t="s">
        <v>86</v>
      </c>
      <c r="B191" s="77">
        <f>A196*SUMPRODUCT(B195:E195,B196:E196)+A197*SUMPRODUCT(B195:E195,B197:E197)</f>
        <v>0</v>
      </c>
      <c r="C191" s="77"/>
      <c r="D191" s="78" t="s">
        <v>83</v>
      </c>
      <c r="E191" s="77">
        <f>SUMPRODUCT(A196:A197,F196:F197)</f>
        <v>0</v>
      </c>
      <c r="F191" s="77"/>
      <c r="G191" s="77"/>
      <c r="H191" s="70"/>
      <c r="I191" s="7"/>
      <c r="L191" s="17" t="str">
        <f>L$11</f>
        <v xml:space="preserve"> За каждого "орла" при 2 и 3-м броске</v>
      </c>
    </row>
    <row r="192" spans="1:12" ht="18.75">
      <c r="A192" s="78" t="s">
        <v>85</v>
      </c>
      <c r="B192" s="77">
        <f>B191-E191*E192</f>
        <v>0</v>
      </c>
      <c r="C192" s="77"/>
      <c r="D192" s="78" t="s">
        <v>84</v>
      </c>
      <c r="E192" s="77">
        <f>SUMPRODUCT(B195:E195,B198:E198)</f>
        <v>0</v>
      </c>
      <c r="F192" s="77"/>
      <c r="G192" s="77"/>
      <c r="H192" s="70"/>
      <c r="I192" s="7"/>
      <c r="L192" s="17" t="str">
        <f>L$12</f>
        <v>начисляется 1 балл.</v>
      </c>
    </row>
    <row r="193" spans="1:12" ht="18.75">
      <c r="A193" s="78" t="s">
        <v>87</v>
      </c>
      <c r="B193" s="77">
        <f>IF(E193=0,0,B192/E193)</f>
        <v>0</v>
      </c>
      <c r="C193" s="77"/>
      <c r="D193" s="78" t="s">
        <v>88</v>
      </c>
      <c r="E193" s="77">
        <f>SUMPRODUCT(A196:A197,A196:A197,F196:F197)-E191*E191</f>
        <v>0</v>
      </c>
      <c r="F193" s="77"/>
      <c r="G193" s="77"/>
      <c r="H193" s="70"/>
      <c r="I193" s="7"/>
      <c r="L193" s="17" t="str">
        <f>L$13</f>
        <v>X - общее число бросков в серии,</v>
      </c>
    </row>
    <row r="194" spans="1:12" ht="18.75">
      <c r="A194" s="78" t="s">
        <v>90</v>
      </c>
      <c r="B194" s="77">
        <f>IF(E193=0,0,B192/E194)</f>
        <v>0</v>
      </c>
      <c r="C194" s="77"/>
      <c r="D194" s="78" t="s">
        <v>89</v>
      </c>
      <c r="E194" s="77">
        <f>SUMPRODUCT(B195:E195,B195:E195,B198:E198)-E192*E192</f>
        <v>0</v>
      </c>
      <c r="F194" s="77"/>
      <c r="G194" s="77"/>
      <c r="H194" s="70"/>
      <c r="I194" s="7"/>
      <c r="L194" s="17" t="str">
        <f>L$14</f>
        <v>Y - число начисленных баллов.</v>
      </c>
    </row>
    <row r="195" spans="1:12" ht="19.5" thickBot="1">
      <c r="A195" s="67" t="s">
        <v>80</v>
      </c>
      <c r="B195" s="52">
        <v>0</v>
      </c>
      <c r="C195" s="52">
        <v>1</v>
      </c>
      <c r="D195" s="52">
        <v>2</v>
      </c>
      <c r="E195" s="53">
        <v>3</v>
      </c>
      <c r="G195" s="71"/>
      <c r="H195" s="70"/>
      <c r="I195" s="7"/>
      <c r="L195" s="17">
        <f>L$15</f>
        <v>0</v>
      </c>
    </row>
    <row r="196" spans="1:12" ht="20.25" thickTop="1" thickBot="1">
      <c r="A196" s="28">
        <v>2</v>
      </c>
      <c r="B196" s="48">
        <f>IF(Протоколы!F198=0,0,Протоколы!B196/Протоколы!F198)</f>
        <v>0</v>
      </c>
      <c r="C196" s="48">
        <f>IF(Протоколы!F198=0,0,Протоколы!C196/Протоколы!F198)</f>
        <v>0</v>
      </c>
      <c r="D196" s="48">
        <f>IF(Протоколы!F198=0,0,Протоколы!D196/Протоколы!F198)</f>
        <v>0</v>
      </c>
      <c r="E196" s="48">
        <f>IF(Протоколы!F198=0,0,Протоколы!E196/Протоколы!F198)</f>
        <v>0</v>
      </c>
      <c r="F196" s="62">
        <f>SUM(B196:E196)</f>
        <v>0</v>
      </c>
      <c r="G196" s="69"/>
      <c r="H196" s="70"/>
      <c r="I196" s="7"/>
      <c r="L196" s="17">
        <f>L$16</f>
        <v>0</v>
      </c>
    </row>
    <row r="197" spans="1:12" ht="19.5" thickBot="1">
      <c r="A197" s="29">
        <v>3</v>
      </c>
      <c r="B197" s="48">
        <f>IF(Протоколы!F198=0,0,Протоколы!B197/Протоколы!F198)</f>
        <v>0</v>
      </c>
      <c r="C197" s="48">
        <f>IF(Протоколы!F198=0,0,Протоколы!C197/Протоколы!F198)</f>
        <v>0</v>
      </c>
      <c r="D197" s="48">
        <f>IF(Протоколы!F198=0,0,Протоколы!D197/Протоколы!F198)</f>
        <v>0</v>
      </c>
      <c r="E197" s="48">
        <f>IF(Протоколы!F198=0,0,Протоколы!E197/Протоколы!F198)</f>
        <v>0</v>
      </c>
      <c r="F197" s="63">
        <f>SUM(B197:E197)</f>
        <v>0</v>
      </c>
      <c r="G197" s="72"/>
      <c r="H197" s="70"/>
      <c r="I197" s="7"/>
      <c r="L197" s="17">
        <f>L$17</f>
        <v>0</v>
      </c>
    </row>
    <row r="198" spans="1:12" ht="19.5" thickTop="1" thickBot="1">
      <c r="B198" s="64">
        <f>B196+B197</f>
        <v>0</v>
      </c>
      <c r="C198" s="65">
        <f t="shared" ref="C198:E198" si="10">C196+C197</f>
        <v>0</v>
      </c>
      <c r="D198" s="65">
        <f t="shared" si="10"/>
        <v>0</v>
      </c>
      <c r="E198" s="66">
        <f t="shared" si="10"/>
        <v>0</v>
      </c>
      <c r="F198" s="45">
        <f>F196+F197</f>
        <v>0</v>
      </c>
    </row>
    <row r="199" spans="1:12" ht="20.25" thickTop="1" thickBot="1">
      <c r="A199" s="5" t="str">
        <f>'Название и список группы'!A12</f>
        <v>Потапов</v>
      </c>
      <c r="B199" s="18" t="str">
        <f>'Название и список группы'!B12</f>
        <v>Иван Николаевич</v>
      </c>
      <c r="C199" s="18"/>
      <c r="D199" s="18"/>
      <c r="E199" s="18"/>
      <c r="F199" s="18"/>
      <c r="G199" s="18"/>
      <c r="H199" s="18"/>
      <c r="I199" s="18"/>
      <c r="J199" s="18"/>
    </row>
    <row r="200" spans="1:12" ht="19.5" thickTop="1" thickBot="1">
      <c r="A200" s="75" t="s">
        <v>95</v>
      </c>
      <c r="B200" s="14">
        <v>0</v>
      </c>
      <c r="C200" s="14">
        <v>1</v>
      </c>
      <c r="D200" s="14">
        <v>2</v>
      </c>
      <c r="E200" s="14">
        <v>3</v>
      </c>
      <c r="F200" s="69"/>
      <c r="G200" s="68"/>
      <c r="H200" s="68"/>
      <c r="I200" s="3"/>
      <c r="J200" s="73" t="s">
        <v>0</v>
      </c>
      <c r="L200" s="4" t="str">
        <f>L$2</f>
        <v>12 серий бросков монеты</v>
      </c>
    </row>
    <row r="201" spans="1:12" ht="20.25" thickTop="1" thickBot="1">
      <c r="A201" s="75" t="s">
        <v>82</v>
      </c>
      <c r="B201" s="80">
        <f>IF(B216=0,0,SUMPRODUCT(A214:A215,B214:B215)/B216)</f>
        <v>0</v>
      </c>
      <c r="C201" s="81">
        <f>IF(C216=0,0,SUMPRODUCT(A214:A215,C214:C215)/C216)</f>
        <v>0</v>
      </c>
      <c r="D201" s="81">
        <f>IF(D216=0,0,SUMPRODUCT(A214:A215,D214:D215)/D216)</f>
        <v>0</v>
      </c>
      <c r="E201" s="15">
        <f>IF(E216=0,0,SUMPRODUCT(A214:A215,E214:E215)/E216)</f>
        <v>0</v>
      </c>
      <c r="F201" s="69"/>
      <c r="G201" s="69"/>
      <c r="H201" s="70"/>
      <c r="I201" s="6"/>
      <c r="J201" s="74">
        <f>Протоколы!J201</f>
        <v>9.9999999999999995E-7</v>
      </c>
      <c r="L201" s="17" t="str">
        <f>L$3</f>
        <v>Если в первом броске серии</v>
      </c>
    </row>
    <row r="202" spans="1:12" ht="19.5" thickTop="1">
      <c r="A202" s="78" t="s">
        <v>92</v>
      </c>
      <c r="B202" s="82">
        <f>B212*(B200-E210)+E209</f>
        <v>0</v>
      </c>
      <c r="C202" s="21">
        <f>B212*(C200-E210)+E209</f>
        <v>0</v>
      </c>
      <c r="D202" s="21">
        <f>B212*(D200-E210)+E209</f>
        <v>0</v>
      </c>
      <c r="E202" s="83">
        <f>B212*(E200-E210)+E209</f>
        <v>0</v>
      </c>
      <c r="F202" s="77"/>
      <c r="G202" s="77"/>
      <c r="H202" s="70"/>
      <c r="I202" s="6"/>
      <c r="L202" s="17" t="str">
        <f>L$4</f>
        <v>выпал "орел", то начисляется 1 балл и</v>
      </c>
    </row>
    <row r="203" spans="1:12" ht="18.75">
      <c r="A203" s="75" t="s">
        <v>94</v>
      </c>
      <c r="B203" s="84"/>
      <c r="C203" s="76"/>
      <c r="D203" s="21">
        <f>IF(F214=0,0,SUMPRODUCT(B213:E213,B214:E214)/F214)</f>
        <v>0</v>
      </c>
      <c r="E203" s="85">
        <f>IF(F214=0,0,SUMPRODUCT(B213:E213,B215:E215)/F214)</f>
        <v>0</v>
      </c>
      <c r="F203" s="77"/>
      <c r="G203" s="77"/>
      <c r="H203" s="70"/>
      <c r="I203" s="6"/>
      <c r="L203" s="17" t="str">
        <f>L$5</f>
        <v xml:space="preserve"> серию завершает второй бросок.</v>
      </c>
    </row>
    <row r="204" spans="1:12" ht="19.5" thickBot="1">
      <c r="A204" s="78" t="s">
        <v>91</v>
      </c>
      <c r="B204" s="86"/>
      <c r="C204" s="87"/>
      <c r="D204" s="88">
        <f>B211*(D200-E209)+E210</f>
        <v>0</v>
      </c>
      <c r="E204" s="89">
        <f>B211*(E200-E209)+E210</f>
        <v>0</v>
      </c>
      <c r="F204" s="77"/>
      <c r="G204" s="77"/>
      <c r="H204" s="70"/>
      <c r="I204" s="7"/>
      <c r="L204" s="17" t="str">
        <f>L$6</f>
        <v xml:space="preserve"> Если на втором броске "орел",</v>
      </c>
    </row>
    <row r="205" spans="1:12" ht="19.5" thickTop="1">
      <c r="A205" s="75"/>
      <c r="B205" s="77"/>
      <c r="C205" s="77"/>
      <c r="D205" s="77"/>
      <c r="E205" s="76"/>
      <c r="F205" s="77"/>
      <c r="G205" s="77"/>
      <c r="H205" s="70"/>
      <c r="I205" s="7"/>
      <c r="L205" s="17" t="str">
        <f>L$7</f>
        <v>добавляют 2 балла, иначе 0.</v>
      </c>
    </row>
    <row r="206" spans="1:12" ht="18.75">
      <c r="A206" s="78"/>
      <c r="B206" s="77"/>
      <c r="C206" s="77"/>
      <c r="D206" s="77"/>
      <c r="E206" s="77"/>
      <c r="F206" s="77"/>
      <c r="G206" s="77"/>
      <c r="H206" s="70"/>
      <c r="I206" s="7"/>
      <c r="L206" s="17" t="str">
        <f>L$8</f>
        <v>Если в первом броске серии</v>
      </c>
    </row>
    <row r="207" spans="1:12" ht="18.75">
      <c r="A207" s="78"/>
      <c r="B207" s="77"/>
      <c r="C207" s="77"/>
      <c r="D207" s="77"/>
      <c r="E207" s="77"/>
      <c r="F207" s="77"/>
      <c r="G207" s="77"/>
      <c r="H207" s="70"/>
      <c r="I207" s="7"/>
      <c r="L207" s="17" t="str">
        <f>L$9</f>
        <v>выпала "решка", то серию завершают</v>
      </c>
    </row>
    <row r="208" spans="1:12" ht="18.75">
      <c r="A208" s="78"/>
      <c r="B208" s="77"/>
      <c r="C208" s="77"/>
      <c r="D208" s="77"/>
      <c r="E208" s="77"/>
      <c r="F208" s="77"/>
      <c r="G208" s="77"/>
      <c r="H208" s="70"/>
      <c r="I208" s="7"/>
      <c r="L208" s="17" t="str">
        <f>L$10</f>
        <v xml:space="preserve"> второй и третий броски.</v>
      </c>
    </row>
    <row r="209" spans="1:12" ht="18.75">
      <c r="A209" s="78" t="s">
        <v>86</v>
      </c>
      <c r="B209" s="77">
        <f>A214*SUMPRODUCT(B213:E213,B214:E214)+A215*SUMPRODUCT(B213:E213,B215:E215)</f>
        <v>0</v>
      </c>
      <c r="C209" s="77"/>
      <c r="D209" s="78" t="s">
        <v>83</v>
      </c>
      <c r="E209" s="77">
        <f>SUMPRODUCT(A214:A215,F214:F215)</f>
        <v>0</v>
      </c>
      <c r="F209" s="77"/>
      <c r="G209" s="77"/>
      <c r="H209" s="70"/>
      <c r="I209" s="7"/>
      <c r="L209" s="17" t="str">
        <f>L$11</f>
        <v xml:space="preserve"> За каждого "орла" при 2 и 3-м броске</v>
      </c>
    </row>
    <row r="210" spans="1:12" ht="18.75">
      <c r="A210" s="78" t="s">
        <v>85</v>
      </c>
      <c r="B210" s="77">
        <f>B209-E209*E210</f>
        <v>0</v>
      </c>
      <c r="C210" s="77"/>
      <c r="D210" s="78" t="s">
        <v>84</v>
      </c>
      <c r="E210" s="77">
        <f>SUMPRODUCT(B213:E213,B216:E216)</f>
        <v>0</v>
      </c>
      <c r="F210" s="77"/>
      <c r="G210" s="77"/>
      <c r="H210" s="70"/>
      <c r="I210" s="7"/>
      <c r="L210" s="17" t="str">
        <f>L$12</f>
        <v>начисляется 1 балл.</v>
      </c>
    </row>
    <row r="211" spans="1:12" ht="18.75">
      <c r="A211" s="78" t="s">
        <v>87</v>
      </c>
      <c r="B211" s="77">
        <f>IF(E211=0,0,B210/E211)</f>
        <v>0</v>
      </c>
      <c r="C211" s="77"/>
      <c r="D211" s="78" t="s">
        <v>88</v>
      </c>
      <c r="E211" s="77">
        <f>SUMPRODUCT(A214:A215,A214:A215,F214:F215)-E209*E209</f>
        <v>0</v>
      </c>
      <c r="F211" s="77"/>
      <c r="G211" s="77"/>
      <c r="H211" s="70"/>
      <c r="I211" s="7"/>
      <c r="L211" s="17" t="str">
        <f>L$13</f>
        <v>X - общее число бросков в серии,</v>
      </c>
    </row>
    <row r="212" spans="1:12" ht="18.75">
      <c r="A212" s="78" t="s">
        <v>90</v>
      </c>
      <c r="B212" s="77">
        <f>IF(E211=0,0,B210/E212)</f>
        <v>0</v>
      </c>
      <c r="C212" s="77"/>
      <c r="D212" s="78" t="s">
        <v>89</v>
      </c>
      <c r="E212" s="77">
        <f>SUMPRODUCT(B213:E213,B213:E213,B216:E216)-E210*E210</f>
        <v>0</v>
      </c>
      <c r="F212" s="77"/>
      <c r="G212" s="77"/>
      <c r="H212" s="70"/>
      <c r="I212" s="7"/>
      <c r="L212" s="17" t="str">
        <f>L$14</f>
        <v>Y - число начисленных баллов.</v>
      </c>
    </row>
    <row r="213" spans="1:12" ht="19.5" thickBot="1">
      <c r="A213" s="67" t="s">
        <v>80</v>
      </c>
      <c r="B213" s="52">
        <v>0</v>
      </c>
      <c r="C213" s="52">
        <v>1</v>
      </c>
      <c r="D213" s="52">
        <v>2</v>
      </c>
      <c r="E213" s="53">
        <v>3</v>
      </c>
      <c r="G213" s="71"/>
      <c r="H213" s="70"/>
      <c r="I213" s="7"/>
      <c r="L213" s="17">
        <f>L$15</f>
        <v>0</v>
      </c>
    </row>
    <row r="214" spans="1:12" ht="20.25" thickTop="1" thickBot="1">
      <c r="A214" s="28">
        <v>2</v>
      </c>
      <c r="B214" s="48">
        <f>IF(Протоколы!F216=0,0,Протоколы!B214/Протоколы!F216)</f>
        <v>0</v>
      </c>
      <c r="C214" s="48">
        <f>IF(Протоколы!F216=0,0,Протоколы!C214/Протоколы!F216)</f>
        <v>0</v>
      </c>
      <c r="D214" s="48">
        <f>IF(Протоколы!F216=0,0,Протоколы!D214/Протоколы!F216)</f>
        <v>0</v>
      </c>
      <c r="E214" s="48">
        <f>IF(Протоколы!F216=0,0,Протоколы!E214/Протоколы!F216)</f>
        <v>0</v>
      </c>
      <c r="F214" s="62">
        <f>SUM(B214:E214)</f>
        <v>0</v>
      </c>
      <c r="G214" s="69"/>
      <c r="H214" s="70"/>
      <c r="I214" s="7"/>
      <c r="L214" s="17">
        <f>L$16</f>
        <v>0</v>
      </c>
    </row>
    <row r="215" spans="1:12" ht="19.5" thickBot="1">
      <c r="A215" s="29">
        <v>3</v>
      </c>
      <c r="B215" s="48">
        <f>IF(Протоколы!F216=0,0,Протоколы!B215/Протоколы!F216)</f>
        <v>0</v>
      </c>
      <c r="C215" s="48">
        <f>IF(Протоколы!F216=0,0,Протоколы!C215/Протоколы!F216)</f>
        <v>0</v>
      </c>
      <c r="D215" s="48">
        <f>IF(Протоколы!F216=0,0,Протоколы!D215/Протоколы!F216)</f>
        <v>0</v>
      </c>
      <c r="E215" s="48">
        <f>IF(Протоколы!F216=0,0,Протоколы!E215/Протоколы!F216)</f>
        <v>0</v>
      </c>
      <c r="F215" s="63">
        <f>SUM(B215:E215)</f>
        <v>0</v>
      </c>
      <c r="G215" s="72"/>
      <c r="H215" s="70"/>
      <c r="I215" s="7"/>
      <c r="L215" s="17">
        <f>L$17</f>
        <v>0</v>
      </c>
    </row>
    <row r="216" spans="1:12" ht="19.5" thickTop="1" thickBot="1">
      <c r="B216" s="64">
        <f>B214+B215</f>
        <v>0</v>
      </c>
      <c r="C216" s="65">
        <f t="shared" ref="C216:E216" si="11">C214+C215</f>
        <v>0</v>
      </c>
      <c r="D216" s="65">
        <f t="shared" si="11"/>
        <v>0</v>
      </c>
      <c r="E216" s="66">
        <f t="shared" si="11"/>
        <v>0</v>
      </c>
      <c r="F216" s="45">
        <f>F214+F215</f>
        <v>0</v>
      </c>
    </row>
    <row r="217" spans="1:12" ht="20.25" thickTop="1" thickBot="1">
      <c r="A217" s="5" t="str">
        <f>'Название и список группы'!A13</f>
        <v>Романцов</v>
      </c>
      <c r="B217" s="18" t="str">
        <f>'Название и список группы'!B13</f>
        <v>Павел Петрович</v>
      </c>
      <c r="C217" s="18"/>
      <c r="D217" s="18"/>
      <c r="E217" s="18"/>
      <c r="F217" s="18"/>
      <c r="G217" s="18"/>
      <c r="H217" s="18"/>
      <c r="I217" s="18"/>
      <c r="J217" s="18"/>
    </row>
    <row r="218" spans="1:12" ht="19.5" thickTop="1" thickBot="1">
      <c r="A218" s="75" t="s">
        <v>95</v>
      </c>
      <c r="B218" s="14">
        <v>0</v>
      </c>
      <c r="C218" s="14">
        <v>1</v>
      </c>
      <c r="D218" s="14">
        <v>2</v>
      </c>
      <c r="E218" s="14">
        <v>3</v>
      </c>
      <c r="F218" s="69"/>
      <c r="G218" s="68"/>
      <c r="H218" s="68"/>
      <c r="I218" s="3"/>
      <c r="J218" s="73" t="s">
        <v>0</v>
      </c>
      <c r="L218" s="4" t="str">
        <f>L$2</f>
        <v>12 серий бросков монеты</v>
      </c>
    </row>
    <row r="219" spans="1:12" ht="20.25" thickTop="1" thickBot="1">
      <c r="A219" s="75" t="s">
        <v>82</v>
      </c>
      <c r="B219" s="80">
        <f>IF(B234=0,0,SUMPRODUCT(A232:A233,B232:B233)/B234)</f>
        <v>0</v>
      </c>
      <c r="C219" s="81">
        <f>IF(C234=0,0,SUMPRODUCT(A232:A233,C232:C233)/C234)</f>
        <v>0</v>
      </c>
      <c r="D219" s="81">
        <f>IF(D234=0,0,SUMPRODUCT(A232:A233,D232:D233)/D234)</f>
        <v>0</v>
      </c>
      <c r="E219" s="15">
        <f>IF(E234=0,0,SUMPRODUCT(A232:A233,E232:E233)/E234)</f>
        <v>0</v>
      </c>
      <c r="F219" s="69"/>
      <c r="G219" s="69"/>
      <c r="H219" s="70"/>
      <c r="I219" s="6"/>
      <c r="J219" s="74">
        <f>Протоколы!J219</f>
        <v>9.9999999999999995E-7</v>
      </c>
      <c r="L219" s="17" t="str">
        <f>L$3</f>
        <v>Если в первом броске серии</v>
      </c>
    </row>
    <row r="220" spans="1:12" ht="19.5" thickTop="1">
      <c r="A220" s="78" t="s">
        <v>92</v>
      </c>
      <c r="B220" s="82">
        <f>B230*(B218-E228)+E227</f>
        <v>0</v>
      </c>
      <c r="C220" s="21">
        <f>B230*(C218-E228)+E227</f>
        <v>0</v>
      </c>
      <c r="D220" s="21">
        <f>B230*(D218-E228)+E227</f>
        <v>0</v>
      </c>
      <c r="E220" s="83">
        <f>B230*(E218-E228)+E227</f>
        <v>0</v>
      </c>
      <c r="F220" s="77"/>
      <c r="G220" s="77"/>
      <c r="H220" s="70"/>
      <c r="I220" s="6"/>
      <c r="L220" s="17" t="str">
        <f>L$4</f>
        <v>выпал "орел", то начисляется 1 балл и</v>
      </c>
    </row>
    <row r="221" spans="1:12" ht="18.75">
      <c r="A221" s="75" t="s">
        <v>94</v>
      </c>
      <c r="B221" s="84"/>
      <c r="C221" s="76"/>
      <c r="D221" s="21">
        <f>IF(F232=0,0,SUMPRODUCT(B231:E231,B232:E232)/F232)</f>
        <v>0</v>
      </c>
      <c r="E221" s="85">
        <f>IF(F232=0,0,SUMPRODUCT(B231:E231,B233:E233)/F232)</f>
        <v>0</v>
      </c>
      <c r="F221" s="77"/>
      <c r="G221" s="77"/>
      <c r="H221" s="70"/>
      <c r="I221" s="6"/>
      <c r="L221" s="17" t="str">
        <f>L$5</f>
        <v xml:space="preserve"> серию завершает второй бросок.</v>
      </c>
    </row>
    <row r="222" spans="1:12" ht="19.5" thickBot="1">
      <c r="A222" s="78" t="s">
        <v>91</v>
      </c>
      <c r="B222" s="86"/>
      <c r="C222" s="87"/>
      <c r="D222" s="88">
        <f>B229*(D218-E227)+E228</f>
        <v>0</v>
      </c>
      <c r="E222" s="89">
        <f>B229*(E218-E227)+E228</f>
        <v>0</v>
      </c>
      <c r="F222" s="77"/>
      <c r="G222" s="77"/>
      <c r="H222" s="70"/>
      <c r="I222" s="7"/>
      <c r="L222" s="17" t="str">
        <f>L$6</f>
        <v xml:space="preserve"> Если на втором броске "орел",</v>
      </c>
    </row>
    <row r="223" spans="1:12" ht="19.5" thickTop="1">
      <c r="A223" s="75"/>
      <c r="B223" s="77"/>
      <c r="C223" s="77"/>
      <c r="D223" s="77"/>
      <c r="E223" s="76"/>
      <c r="F223" s="77"/>
      <c r="G223" s="77"/>
      <c r="H223" s="70"/>
      <c r="I223" s="7"/>
      <c r="L223" s="17" t="str">
        <f>L$7</f>
        <v>добавляют 2 балла, иначе 0.</v>
      </c>
    </row>
    <row r="224" spans="1:12" ht="18.75">
      <c r="A224" s="78"/>
      <c r="B224" s="77"/>
      <c r="C224" s="77"/>
      <c r="D224" s="77"/>
      <c r="E224" s="77"/>
      <c r="F224" s="77"/>
      <c r="G224" s="77"/>
      <c r="H224" s="70"/>
      <c r="I224" s="7"/>
      <c r="L224" s="17" t="str">
        <f>L$8</f>
        <v>Если в первом броске серии</v>
      </c>
    </row>
    <row r="225" spans="1:12" ht="18.75">
      <c r="A225" s="78"/>
      <c r="B225" s="77"/>
      <c r="C225" s="77"/>
      <c r="D225" s="77"/>
      <c r="E225" s="77"/>
      <c r="F225" s="77"/>
      <c r="G225" s="77"/>
      <c r="H225" s="70"/>
      <c r="I225" s="7"/>
      <c r="L225" s="17" t="str">
        <f>L$9</f>
        <v>выпала "решка", то серию завершают</v>
      </c>
    </row>
    <row r="226" spans="1:12" ht="18.75">
      <c r="A226" s="78"/>
      <c r="B226" s="77"/>
      <c r="C226" s="77"/>
      <c r="D226" s="77"/>
      <c r="E226" s="77"/>
      <c r="F226" s="77"/>
      <c r="G226" s="77"/>
      <c r="H226" s="70"/>
      <c r="I226" s="7"/>
      <c r="L226" s="17" t="str">
        <f>L$10</f>
        <v xml:space="preserve"> второй и третий броски.</v>
      </c>
    </row>
    <row r="227" spans="1:12" ht="18.75">
      <c r="A227" s="78" t="s">
        <v>86</v>
      </c>
      <c r="B227" s="77">
        <f>A232*SUMPRODUCT(B231:E231,B232:E232)+A233*SUMPRODUCT(B231:E231,B233:E233)</f>
        <v>0</v>
      </c>
      <c r="C227" s="77"/>
      <c r="D227" s="78" t="s">
        <v>83</v>
      </c>
      <c r="E227" s="77">
        <f>SUMPRODUCT(A232:A233,F232:F233)</f>
        <v>0</v>
      </c>
      <c r="F227" s="77"/>
      <c r="G227" s="77"/>
      <c r="H227" s="70"/>
      <c r="I227" s="7"/>
      <c r="L227" s="17" t="str">
        <f>L$11</f>
        <v xml:space="preserve"> За каждого "орла" при 2 и 3-м броске</v>
      </c>
    </row>
    <row r="228" spans="1:12" ht="18.75">
      <c r="A228" s="78" t="s">
        <v>85</v>
      </c>
      <c r="B228" s="77">
        <f>B227-E227*E228</f>
        <v>0</v>
      </c>
      <c r="C228" s="77"/>
      <c r="D228" s="78" t="s">
        <v>84</v>
      </c>
      <c r="E228" s="77">
        <f>SUMPRODUCT(B231:E231,B234:E234)</f>
        <v>0</v>
      </c>
      <c r="F228" s="77"/>
      <c r="G228" s="77"/>
      <c r="H228" s="70"/>
      <c r="I228" s="7"/>
      <c r="L228" s="17" t="str">
        <f>L$12</f>
        <v>начисляется 1 балл.</v>
      </c>
    </row>
    <row r="229" spans="1:12" ht="18.75">
      <c r="A229" s="78" t="s">
        <v>87</v>
      </c>
      <c r="B229" s="77">
        <f>IF(E229=0,0,B228/E229)</f>
        <v>0</v>
      </c>
      <c r="C229" s="77"/>
      <c r="D229" s="78" t="s">
        <v>88</v>
      </c>
      <c r="E229" s="77">
        <f>SUMPRODUCT(A232:A233,A232:A233,F232:F233)-E227*E227</f>
        <v>0</v>
      </c>
      <c r="F229" s="77"/>
      <c r="G229" s="77"/>
      <c r="H229" s="70"/>
      <c r="I229" s="7"/>
      <c r="L229" s="17" t="str">
        <f>L$13</f>
        <v>X - общее число бросков в серии,</v>
      </c>
    </row>
    <row r="230" spans="1:12" ht="18.75">
      <c r="A230" s="78" t="s">
        <v>90</v>
      </c>
      <c r="B230" s="77">
        <f>IF(E229=0,0,B228/E230)</f>
        <v>0</v>
      </c>
      <c r="C230" s="77"/>
      <c r="D230" s="78" t="s">
        <v>89</v>
      </c>
      <c r="E230" s="77">
        <f>SUMPRODUCT(B231:E231,B231:E231,B234:E234)-E228*E228</f>
        <v>0</v>
      </c>
      <c r="F230" s="77"/>
      <c r="G230" s="77"/>
      <c r="H230" s="70"/>
      <c r="I230" s="7"/>
      <c r="L230" s="17" t="str">
        <f>L$14</f>
        <v>Y - число начисленных баллов.</v>
      </c>
    </row>
    <row r="231" spans="1:12" ht="19.5" thickBot="1">
      <c r="A231" s="67" t="s">
        <v>80</v>
      </c>
      <c r="B231" s="52">
        <v>0</v>
      </c>
      <c r="C231" s="52">
        <v>1</v>
      </c>
      <c r="D231" s="52">
        <v>2</v>
      </c>
      <c r="E231" s="53">
        <v>3</v>
      </c>
      <c r="G231" s="71"/>
      <c r="H231" s="70"/>
      <c r="I231" s="7"/>
      <c r="L231" s="17">
        <f>L$15</f>
        <v>0</v>
      </c>
    </row>
    <row r="232" spans="1:12" ht="20.25" thickTop="1" thickBot="1">
      <c r="A232" s="28">
        <v>2</v>
      </c>
      <c r="B232" s="48">
        <f>IF(Протоколы!F234=0,0,Протоколы!B232/Протоколы!F234)</f>
        <v>0</v>
      </c>
      <c r="C232" s="48">
        <f>IF(Протоколы!F234=0,0,Протоколы!C232/Протоколы!F234)</f>
        <v>0</v>
      </c>
      <c r="D232" s="48">
        <f>IF(Протоколы!F234=0,0,Протоколы!D232/Протоколы!F234)</f>
        <v>0</v>
      </c>
      <c r="E232" s="48">
        <f>IF(Протоколы!F234=0,0,Протоколы!E232/Протоколы!F234)</f>
        <v>0</v>
      </c>
      <c r="F232" s="62">
        <f>SUM(B232:E232)</f>
        <v>0</v>
      </c>
      <c r="G232" s="69"/>
      <c r="H232" s="70"/>
      <c r="I232" s="7"/>
      <c r="L232" s="17">
        <f>L$16</f>
        <v>0</v>
      </c>
    </row>
    <row r="233" spans="1:12" ht="19.5" thickBot="1">
      <c r="A233" s="29">
        <v>3</v>
      </c>
      <c r="B233" s="48">
        <f>IF(Протоколы!F234=0,0,Протоколы!B233/Протоколы!F234)</f>
        <v>0</v>
      </c>
      <c r="C233" s="48">
        <f>IF(Протоколы!F234=0,0,Протоколы!C233/Протоколы!F234)</f>
        <v>0</v>
      </c>
      <c r="D233" s="48">
        <f>IF(Протоколы!F234=0,0,Протоколы!D233/Протоколы!F234)</f>
        <v>0</v>
      </c>
      <c r="E233" s="48">
        <f>IF(Протоколы!F234=0,0,Протоколы!E233/Протоколы!F234)</f>
        <v>0</v>
      </c>
      <c r="F233" s="63">
        <f>SUM(B233:E233)</f>
        <v>0</v>
      </c>
      <c r="G233" s="72"/>
      <c r="H233" s="70"/>
      <c r="I233" s="7"/>
      <c r="L233" s="17">
        <f>L$17</f>
        <v>0</v>
      </c>
    </row>
    <row r="234" spans="1:12" ht="19.5" thickTop="1" thickBot="1">
      <c r="B234" s="64">
        <f>B232+B233</f>
        <v>0</v>
      </c>
      <c r="C234" s="65">
        <f t="shared" ref="C234:E234" si="12">C232+C233</f>
        <v>0</v>
      </c>
      <c r="D234" s="65">
        <f t="shared" si="12"/>
        <v>0</v>
      </c>
      <c r="E234" s="66">
        <f t="shared" si="12"/>
        <v>0</v>
      </c>
      <c r="F234" s="45">
        <f>F232+F233</f>
        <v>0</v>
      </c>
    </row>
    <row r="235" spans="1:12" ht="20.25" thickTop="1" thickBot="1">
      <c r="A235" s="5" t="str">
        <f>'Название и список группы'!A14</f>
        <v>Рысаев</v>
      </c>
      <c r="B235" s="18" t="str">
        <f>'Название и список группы'!B14</f>
        <v>Дамир Ринатович</v>
      </c>
      <c r="C235" s="18"/>
      <c r="D235" s="18"/>
      <c r="E235" s="18"/>
      <c r="F235" s="18"/>
      <c r="G235" s="18"/>
      <c r="H235" s="18"/>
      <c r="I235" s="18"/>
      <c r="J235" s="18"/>
    </row>
    <row r="236" spans="1:12" ht="19.5" thickTop="1" thickBot="1">
      <c r="A236" s="75" t="s">
        <v>95</v>
      </c>
      <c r="B236" s="14">
        <v>0</v>
      </c>
      <c r="C236" s="14">
        <v>1</v>
      </c>
      <c r="D236" s="14">
        <v>2</v>
      </c>
      <c r="E236" s="14">
        <v>3</v>
      </c>
      <c r="F236" s="69"/>
      <c r="G236" s="68"/>
      <c r="H236" s="68"/>
      <c r="I236" s="3"/>
      <c r="J236" s="73" t="s">
        <v>0</v>
      </c>
      <c r="L236" s="4" t="str">
        <f>L$2</f>
        <v>12 серий бросков монеты</v>
      </c>
    </row>
    <row r="237" spans="1:12" ht="20.25" thickTop="1" thickBot="1">
      <c r="A237" s="75" t="s">
        <v>82</v>
      </c>
      <c r="B237" s="80">
        <f>IF(B252=0,0,SUMPRODUCT(A250:A251,B250:B251)/B252)</f>
        <v>0</v>
      </c>
      <c r="C237" s="81">
        <f>IF(C252=0,0,SUMPRODUCT(A250:A251,C250:C251)/C252)</f>
        <v>0</v>
      </c>
      <c r="D237" s="81">
        <f>IF(D252=0,0,SUMPRODUCT(A250:A251,D250:D251)/D252)</f>
        <v>0</v>
      </c>
      <c r="E237" s="15">
        <f>IF(E252=0,0,SUMPRODUCT(A250:A251,E250:E251)/E252)</f>
        <v>0</v>
      </c>
      <c r="F237" s="69"/>
      <c r="G237" s="69"/>
      <c r="H237" s="70"/>
      <c r="I237" s="6"/>
      <c r="J237" s="74">
        <f>Протоколы!J237</f>
        <v>9.9999999999999995E-7</v>
      </c>
      <c r="L237" s="17" t="str">
        <f>L$3</f>
        <v>Если в первом броске серии</v>
      </c>
    </row>
    <row r="238" spans="1:12" ht="19.5" thickTop="1">
      <c r="A238" s="78" t="s">
        <v>92</v>
      </c>
      <c r="B238" s="82">
        <f>B248*(B236-E246)+E245</f>
        <v>0</v>
      </c>
      <c r="C238" s="21">
        <f>B248*(C236-E246)+E245</f>
        <v>0</v>
      </c>
      <c r="D238" s="21">
        <f>B248*(D236-E246)+E245</f>
        <v>0</v>
      </c>
      <c r="E238" s="83">
        <f>B248*(E236-E246)+E245</f>
        <v>0</v>
      </c>
      <c r="F238" s="77"/>
      <c r="G238" s="77"/>
      <c r="H238" s="70"/>
      <c r="I238" s="6"/>
      <c r="L238" s="17" t="str">
        <f>L$4</f>
        <v>выпал "орел", то начисляется 1 балл и</v>
      </c>
    </row>
    <row r="239" spans="1:12" ht="18.75">
      <c r="A239" s="75" t="s">
        <v>94</v>
      </c>
      <c r="B239" s="84"/>
      <c r="C239" s="76"/>
      <c r="D239" s="21">
        <f>IF(F250=0,0,SUMPRODUCT(B249:E249,B250:E250)/F250)</f>
        <v>0</v>
      </c>
      <c r="E239" s="85">
        <f>IF(F250=0,0,SUMPRODUCT(B249:E249,B251:E251)/F250)</f>
        <v>0</v>
      </c>
      <c r="F239" s="77"/>
      <c r="G239" s="77"/>
      <c r="H239" s="70"/>
      <c r="I239" s="6"/>
      <c r="L239" s="17" t="str">
        <f>L$5</f>
        <v xml:space="preserve"> серию завершает второй бросок.</v>
      </c>
    </row>
    <row r="240" spans="1:12" ht="19.5" thickBot="1">
      <c r="A240" s="78" t="s">
        <v>91</v>
      </c>
      <c r="B240" s="86"/>
      <c r="C240" s="87"/>
      <c r="D240" s="88">
        <f>B247*(D236-E245)+E246</f>
        <v>0</v>
      </c>
      <c r="E240" s="89">
        <f>B247*(E236-E245)+E246</f>
        <v>0</v>
      </c>
      <c r="F240" s="77"/>
      <c r="G240" s="77"/>
      <c r="H240" s="70"/>
      <c r="I240" s="7"/>
      <c r="L240" s="17" t="str">
        <f>L$6</f>
        <v xml:space="preserve"> Если на втором броске "орел",</v>
      </c>
    </row>
    <row r="241" spans="1:12" ht="19.5" thickTop="1">
      <c r="A241" s="75"/>
      <c r="B241" s="77"/>
      <c r="C241" s="77"/>
      <c r="D241" s="77"/>
      <c r="E241" s="76"/>
      <c r="F241" s="77"/>
      <c r="G241" s="77"/>
      <c r="H241" s="70"/>
      <c r="I241" s="7"/>
      <c r="L241" s="17" t="str">
        <f>L$7</f>
        <v>добавляют 2 балла, иначе 0.</v>
      </c>
    </row>
    <row r="242" spans="1:12" ht="18.75">
      <c r="A242" s="78"/>
      <c r="B242" s="77"/>
      <c r="C242" s="77"/>
      <c r="D242" s="77"/>
      <c r="E242" s="77"/>
      <c r="F242" s="77"/>
      <c r="G242" s="77"/>
      <c r="H242" s="70"/>
      <c r="I242" s="7"/>
      <c r="L242" s="17" t="str">
        <f>L$8</f>
        <v>Если в первом броске серии</v>
      </c>
    </row>
    <row r="243" spans="1:12" ht="18.75">
      <c r="A243" s="78"/>
      <c r="B243" s="77"/>
      <c r="C243" s="77"/>
      <c r="D243" s="77"/>
      <c r="E243" s="77"/>
      <c r="F243" s="77"/>
      <c r="G243" s="77"/>
      <c r="H243" s="70"/>
      <c r="I243" s="7"/>
      <c r="L243" s="17" t="str">
        <f>L$9</f>
        <v>выпала "решка", то серию завершают</v>
      </c>
    </row>
    <row r="244" spans="1:12" ht="18.75">
      <c r="A244" s="78"/>
      <c r="B244" s="77"/>
      <c r="C244" s="77"/>
      <c r="D244" s="77"/>
      <c r="E244" s="77"/>
      <c r="F244" s="77"/>
      <c r="G244" s="77"/>
      <c r="H244" s="70"/>
      <c r="I244" s="7"/>
      <c r="L244" s="17" t="str">
        <f>L$10</f>
        <v xml:space="preserve"> второй и третий броски.</v>
      </c>
    </row>
    <row r="245" spans="1:12" ht="18.75">
      <c r="A245" s="78" t="s">
        <v>86</v>
      </c>
      <c r="B245" s="77">
        <f>A250*SUMPRODUCT(B249:E249,B250:E250)+A251*SUMPRODUCT(B249:E249,B251:E251)</f>
        <v>0</v>
      </c>
      <c r="C245" s="77"/>
      <c r="D245" s="78" t="s">
        <v>83</v>
      </c>
      <c r="E245" s="77">
        <f>SUMPRODUCT(A250:A251,F250:F251)</f>
        <v>0</v>
      </c>
      <c r="F245" s="77"/>
      <c r="G245" s="77"/>
      <c r="H245" s="70"/>
      <c r="I245" s="7"/>
      <c r="L245" s="17" t="str">
        <f>L$11</f>
        <v xml:space="preserve"> За каждого "орла" при 2 и 3-м броске</v>
      </c>
    </row>
    <row r="246" spans="1:12" ht="18.75">
      <c r="A246" s="78" t="s">
        <v>85</v>
      </c>
      <c r="B246" s="77">
        <f>B245-E245*E246</f>
        <v>0</v>
      </c>
      <c r="C246" s="77"/>
      <c r="D246" s="78" t="s">
        <v>84</v>
      </c>
      <c r="E246" s="77">
        <f>SUMPRODUCT(B249:E249,B252:E252)</f>
        <v>0</v>
      </c>
      <c r="F246" s="77"/>
      <c r="G246" s="77"/>
      <c r="H246" s="70"/>
      <c r="I246" s="7"/>
      <c r="L246" s="17" t="str">
        <f>L$12</f>
        <v>начисляется 1 балл.</v>
      </c>
    </row>
    <row r="247" spans="1:12" ht="18.75">
      <c r="A247" s="78" t="s">
        <v>87</v>
      </c>
      <c r="B247" s="77">
        <f>IF(E247=0,0,B246/E247)</f>
        <v>0</v>
      </c>
      <c r="C247" s="77"/>
      <c r="D247" s="78" t="s">
        <v>88</v>
      </c>
      <c r="E247" s="77">
        <f>SUMPRODUCT(A250:A251,A250:A251,F250:F251)-E245*E245</f>
        <v>0</v>
      </c>
      <c r="F247" s="77"/>
      <c r="G247" s="77"/>
      <c r="H247" s="70"/>
      <c r="I247" s="7"/>
      <c r="L247" s="17" t="str">
        <f>L$13</f>
        <v>X - общее число бросков в серии,</v>
      </c>
    </row>
    <row r="248" spans="1:12" ht="18.75">
      <c r="A248" s="78" t="s">
        <v>90</v>
      </c>
      <c r="B248" s="77">
        <f>IF(E247=0,0,B246/E248)</f>
        <v>0</v>
      </c>
      <c r="C248" s="77"/>
      <c r="D248" s="78" t="s">
        <v>89</v>
      </c>
      <c r="E248" s="77">
        <f>SUMPRODUCT(B249:E249,B249:E249,B252:E252)-E246*E246</f>
        <v>0</v>
      </c>
      <c r="F248" s="77"/>
      <c r="G248" s="77"/>
      <c r="H248" s="70"/>
      <c r="I248" s="7"/>
      <c r="L248" s="17" t="str">
        <f>L$14</f>
        <v>Y - число начисленных баллов.</v>
      </c>
    </row>
    <row r="249" spans="1:12" ht="19.5" thickBot="1">
      <c r="A249" s="67" t="s">
        <v>80</v>
      </c>
      <c r="B249" s="52">
        <v>0</v>
      </c>
      <c r="C249" s="52">
        <v>1</v>
      </c>
      <c r="D249" s="52">
        <v>2</v>
      </c>
      <c r="E249" s="53">
        <v>3</v>
      </c>
      <c r="G249" s="71"/>
      <c r="H249" s="70"/>
      <c r="I249" s="7"/>
      <c r="L249" s="17">
        <f>L$15</f>
        <v>0</v>
      </c>
    </row>
    <row r="250" spans="1:12" ht="20.25" thickTop="1" thickBot="1">
      <c r="A250" s="28">
        <v>2</v>
      </c>
      <c r="B250" s="48">
        <f>IF(Протоколы!F252=0,0,Протоколы!B250/Протоколы!F252)</f>
        <v>0</v>
      </c>
      <c r="C250" s="48">
        <f>IF(Протоколы!F252=0,0,Протоколы!C250/Протоколы!F252)</f>
        <v>0</v>
      </c>
      <c r="D250" s="48">
        <f>IF(Протоколы!F252=0,0,Протоколы!D250/Протоколы!F252)</f>
        <v>0</v>
      </c>
      <c r="E250" s="48">
        <f>IF(Протоколы!F252=0,0,Протоколы!E250/Протоколы!F252)</f>
        <v>0</v>
      </c>
      <c r="F250" s="62">
        <f>SUM(B250:E250)</f>
        <v>0</v>
      </c>
      <c r="G250" s="69"/>
      <c r="H250" s="70"/>
      <c r="I250" s="7"/>
      <c r="L250" s="17">
        <f>L$16</f>
        <v>0</v>
      </c>
    </row>
    <row r="251" spans="1:12" ht="19.5" thickBot="1">
      <c r="A251" s="29">
        <v>3</v>
      </c>
      <c r="B251" s="48">
        <f>IF(Протоколы!F252=0,0,Протоколы!B251/Протоколы!F252)</f>
        <v>0</v>
      </c>
      <c r="C251" s="48">
        <f>IF(Протоколы!F252=0,0,Протоколы!C251/Протоколы!F252)</f>
        <v>0</v>
      </c>
      <c r="D251" s="48">
        <f>IF(Протоколы!F252=0,0,Протоколы!D251/Протоколы!F252)</f>
        <v>0</v>
      </c>
      <c r="E251" s="48">
        <f>IF(Протоколы!F252=0,0,Протоколы!E251/Протоколы!F252)</f>
        <v>0</v>
      </c>
      <c r="F251" s="63">
        <f>SUM(B251:E251)</f>
        <v>0</v>
      </c>
      <c r="G251" s="72"/>
      <c r="H251" s="70"/>
      <c r="I251" s="7"/>
      <c r="L251" s="17">
        <f>L$17</f>
        <v>0</v>
      </c>
    </row>
    <row r="252" spans="1:12" ht="19.5" thickTop="1" thickBot="1">
      <c r="B252" s="64">
        <f>B250+B251</f>
        <v>0</v>
      </c>
      <c r="C252" s="65">
        <f t="shared" ref="C252:E252" si="13">C250+C251</f>
        <v>0</v>
      </c>
      <c r="D252" s="65">
        <f t="shared" si="13"/>
        <v>0</v>
      </c>
      <c r="E252" s="66">
        <f t="shared" si="13"/>
        <v>0</v>
      </c>
      <c r="F252" s="45">
        <f>F250+F251</f>
        <v>0</v>
      </c>
    </row>
    <row r="253" spans="1:12" ht="20.25" thickTop="1" thickBot="1">
      <c r="A253" s="5" t="str">
        <f>'Название и список группы'!A15</f>
        <v>Саркеев</v>
      </c>
      <c r="B253" s="18" t="str">
        <f>'Название и список группы'!B15</f>
        <v>Дмитрий Сергеевич</v>
      </c>
      <c r="C253" s="18"/>
      <c r="D253" s="18"/>
      <c r="E253" s="18"/>
      <c r="F253" s="18"/>
      <c r="G253" s="18"/>
      <c r="H253" s="18"/>
      <c r="I253" s="18"/>
      <c r="J253" s="18"/>
    </row>
    <row r="254" spans="1:12" ht="19.5" thickTop="1" thickBot="1">
      <c r="A254" s="75" t="s">
        <v>95</v>
      </c>
      <c r="B254" s="14">
        <v>0</v>
      </c>
      <c r="C254" s="14">
        <v>1</v>
      </c>
      <c r="D254" s="14">
        <v>2</v>
      </c>
      <c r="E254" s="14">
        <v>3</v>
      </c>
      <c r="F254" s="69"/>
      <c r="G254" s="68"/>
      <c r="H254" s="68"/>
      <c r="I254" s="3"/>
      <c r="J254" s="73" t="s">
        <v>0</v>
      </c>
      <c r="L254" s="4" t="str">
        <f>L$2</f>
        <v>12 серий бросков монеты</v>
      </c>
    </row>
    <row r="255" spans="1:12" ht="20.25" thickTop="1" thickBot="1">
      <c r="A255" s="75" t="s">
        <v>82</v>
      </c>
      <c r="B255" s="80">
        <f>IF(B270=0,0,SUMPRODUCT(A268:A269,B268:B269)/B270)</f>
        <v>0</v>
      </c>
      <c r="C255" s="81">
        <f>IF(C270=0,0,SUMPRODUCT(A268:A269,C268:C269)/C270)</f>
        <v>0</v>
      </c>
      <c r="D255" s="81">
        <f>IF(D270=0,0,SUMPRODUCT(A268:A269,D268:D269)/D270)</f>
        <v>0</v>
      </c>
      <c r="E255" s="15">
        <f>IF(E270=0,0,SUMPRODUCT(A268:A269,E268:E269)/E270)</f>
        <v>0</v>
      </c>
      <c r="F255" s="69"/>
      <c r="G255" s="69"/>
      <c r="H255" s="70"/>
      <c r="I255" s="6"/>
      <c r="J255" s="74">
        <f>Протоколы!J255</f>
        <v>9.9999999999999995E-7</v>
      </c>
      <c r="L255" s="17" t="str">
        <f>L$3</f>
        <v>Если в первом броске серии</v>
      </c>
    </row>
    <row r="256" spans="1:12" ht="19.5" thickTop="1">
      <c r="A256" s="78" t="s">
        <v>92</v>
      </c>
      <c r="B256" s="82">
        <f>B266*(B254-E264)+E263</f>
        <v>0</v>
      </c>
      <c r="C256" s="21">
        <f>B266*(C254-E264)+E263</f>
        <v>0</v>
      </c>
      <c r="D256" s="21">
        <f>B266*(D254-E264)+E263</f>
        <v>0</v>
      </c>
      <c r="E256" s="83">
        <f>B266*(E254-E264)+E263</f>
        <v>0</v>
      </c>
      <c r="F256" s="77"/>
      <c r="G256" s="77"/>
      <c r="H256" s="70"/>
      <c r="I256" s="6"/>
      <c r="L256" s="17" t="str">
        <f>L$4</f>
        <v>выпал "орел", то начисляется 1 балл и</v>
      </c>
    </row>
    <row r="257" spans="1:12" ht="18.75">
      <c r="A257" s="75" t="s">
        <v>94</v>
      </c>
      <c r="B257" s="84"/>
      <c r="C257" s="76"/>
      <c r="D257" s="21">
        <f>IF(F268=0,0,SUMPRODUCT(B267:E267,B268:E268)/F268)</f>
        <v>0</v>
      </c>
      <c r="E257" s="85">
        <f>IF(F268=0,0,SUMPRODUCT(B267:E267,B269:E269)/F268)</f>
        <v>0</v>
      </c>
      <c r="F257" s="77"/>
      <c r="G257" s="77"/>
      <c r="H257" s="70"/>
      <c r="I257" s="6"/>
      <c r="L257" s="17" t="str">
        <f>L$5</f>
        <v xml:space="preserve"> серию завершает второй бросок.</v>
      </c>
    </row>
    <row r="258" spans="1:12" ht="19.5" thickBot="1">
      <c r="A258" s="78" t="s">
        <v>91</v>
      </c>
      <c r="B258" s="86"/>
      <c r="C258" s="87"/>
      <c r="D258" s="88">
        <f>B265*(D254-E263)+E264</f>
        <v>0</v>
      </c>
      <c r="E258" s="89">
        <f>B265*(E254-E263)+E264</f>
        <v>0</v>
      </c>
      <c r="F258" s="77"/>
      <c r="G258" s="77"/>
      <c r="H258" s="70"/>
      <c r="I258" s="7"/>
      <c r="L258" s="17" t="str">
        <f>L$6</f>
        <v xml:space="preserve"> Если на втором броске "орел",</v>
      </c>
    </row>
    <row r="259" spans="1:12" ht="19.5" thickTop="1">
      <c r="A259" s="75"/>
      <c r="B259" s="77"/>
      <c r="C259" s="77"/>
      <c r="D259" s="77"/>
      <c r="E259" s="76"/>
      <c r="F259" s="77"/>
      <c r="G259" s="77"/>
      <c r="H259" s="70"/>
      <c r="I259" s="7"/>
      <c r="L259" s="17" t="str">
        <f>L$7</f>
        <v>добавляют 2 балла, иначе 0.</v>
      </c>
    </row>
    <row r="260" spans="1:12" ht="18.75">
      <c r="A260" s="78"/>
      <c r="B260" s="77"/>
      <c r="C260" s="77"/>
      <c r="D260" s="77"/>
      <c r="E260" s="77"/>
      <c r="F260" s="77"/>
      <c r="G260" s="77"/>
      <c r="H260" s="70"/>
      <c r="I260" s="7"/>
      <c r="L260" s="17" t="str">
        <f>L$8</f>
        <v>Если в первом броске серии</v>
      </c>
    </row>
    <row r="261" spans="1:12" ht="18.75">
      <c r="A261" s="78"/>
      <c r="B261" s="77"/>
      <c r="C261" s="77"/>
      <c r="D261" s="77"/>
      <c r="E261" s="77"/>
      <c r="F261" s="77"/>
      <c r="G261" s="77"/>
      <c r="H261" s="70"/>
      <c r="I261" s="7"/>
      <c r="L261" s="17" t="str">
        <f>L$9</f>
        <v>выпала "решка", то серию завершают</v>
      </c>
    </row>
    <row r="262" spans="1:12" ht="18.75">
      <c r="A262" s="78"/>
      <c r="B262" s="77"/>
      <c r="C262" s="77"/>
      <c r="D262" s="77"/>
      <c r="E262" s="77"/>
      <c r="F262" s="77"/>
      <c r="G262" s="77"/>
      <c r="H262" s="70"/>
      <c r="I262" s="7"/>
      <c r="L262" s="17" t="str">
        <f>L$10</f>
        <v xml:space="preserve"> второй и третий броски.</v>
      </c>
    </row>
    <row r="263" spans="1:12" ht="18.75">
      <c r="A263" s="78" t="s">
        <v>86</v>
      </c>
      <c r="B263" s="77">
        <f>A268*SUMPRODUCT(B267:E267,B268:E268)+A269*SUMPRODUCT(B267:E267,B269:E269)</f>
        <v>0</v>
      </c>
      <c r="C263" s="77"/>
      <c r="D263" s="78" t="s">
        <v>83</v>
      </c>
      <c r="E263" s="77">
        <f>SUMPRODUCT(A268:A269,F268:F269)</f>
        <v>0</v>
      </c>
      <c r="F263" s="77"/>
      <c r="G263" s="77"/>
      <c r="H263" s="70"/>
      <c r="I263" s="7"/>
      <c r="L263" s="17" t="str">
        <f>L$11</f>
        <v xml:space="preserve"> За каждого "орла" при 2 и 3-м броске</v>
      </c>
    </row>
    <row r="264" spans="1:12" ht="18.75">
      <c r="A264" s="78" t="s">
        <v>85</v>
      </c>
      <c r="B264" s="77">
        <f>B263-E263*E264</f>
        <v>0</v>
      </c>
      <c r="C264" s="77"/>
      <c r="D264" s="78" t="s">
        <v>84</v>
      </c>
      <c r="E264" s="77">
        <f>SUMPRODUCT(B267:E267,B270:E270)</f>
        <v>0</v>
      </c>
      <c r="F264" s="77"/>
      <c r="G264" s="77"/>
      <c r="H264" s="70"/>
      <c r="I264" s="7"/>
      <c r="L264" s="17" t="str">
        <f>L$12</f>
        <v>начисляется 1 балл.</v>
      </c>
    </row>
    <row r="265" spans="1:12" ht="18.75">
      <c r="A265" s="78" t="s">
        <v>87</v>
      </c>
      <c r="B265" s="77">
        <f>IF(E265=0,0,B264/E265)</f>
        <v>0</v>
      </c>
      <c r="C265" s="77"/>
      <c r="D265" s="78" t="s">
        <v>88</v>
      </c>
      <c r="E265" s="77">
        <f>SUMPRODUCT(A268:A269,A268:A269,F268:F269)-E263*E263</f>
        <v>0</v>
      </c>
      <c r="F265" s="77"/>
      <c r="G265" s="77"/>
      <c r="H265" s="70"/>
      <c r="I265" s="7"/>
      <c r="L265" s="17" t="str">
        <f>L$13</f>
        <v>X - общее число бросков в серии,</v>
      </c>
    </row>
    <row r="266" spans="1:12" ht="18.75">
      <c r="A266" s="78" t="s">
        <v>90</v>
      </c>
      <c r="B266" s="77">
        <f>IF(E265=0,0,B264/E266)</f>
        <v>0</v>
      </c>
      <c r="C266" s="77"/>
      <c r="D266" s="78" t="s">
        <v>89</v>
      </c>
      <c r="E266" s="77">
        <f>SUMPRODUCT(B267:E267,B267:E267,B270:E270)-E264*E264</f>
        <v>0</v>
      </c>
      <c r="F266" s="77"/>
      <c r="G266" s="77"/>
      <c r="H266" s="70"/>
      <c r="I266" s="7"/>
      <c r="L266" s="17" t="str">
        <f>L$14</f>
        <v>Y - число начисленных баллов.</v>
      </c>
    </row>
    <row r="267" spans="1:12" ht="19.5" thickBot="1">
      <c r="A267" s="67" t="s">
        <v>80</v>
      </c>
      <c r="B267" s="52">
        <v>0</v>
      </c>
      <c r="C267" s="52">
        <v>1</v>
      </c>
      <c r="D267" s="52">
        <v>2</v>
      </c>
      <c r="E267" s="53">
        <v>3</v>
      </c>
      <c r="G267" s="71"/>
      <c r="H267" s="70"/>
      <c r="I267" s="7"/>
      <c r="L267" s="17">
        <f>L$15</f>
        <v>0</v>
      </c>
    </row>
    <row r="268" spans="1:12" ht="20.25" thickTop="1" thickBot="1">
      <c r="A268" s="28">
        <v>2</v>
      </c>
      <c r="B268" s="48">
        <f>IF(Протоколы!F270=0,0,Протоколы!B268/Протоколы!F270)</f>
        <v>0</v>
      </c>
      <c r="C268" s="48">
        <f>IF(Протоколы!F270=0,0,Протоколы!C268/Протоколы!F270)</f>
        <v>0</v>
      </c>
      <c r="D268" s="48">
        <f>IF(Протоколы!F270=0,0,Протоколы!D268/Протоколы!F270)</f>
        <v>0</v>
      </c>
      <c r="E268" s="48">
        <f>IF(Протоколы!F270=0,0,Протоколы!E268/Протоколы!F270)</f>
        <v>0</v>
      </c>
      <c r="F268" s="62">
        <f>SUM(B268:E268)</f>
        <v>0</v>
      </c>
      <c r="G268" s="69"/>
      <c r="H268" s="70"/>
      <c r="I268" s="7"/>
      <c r="L268" s="17">
        <f>L$16</f>
        <v>0</v>
      </c>
    </row>
    <row r="269" spans="1:12" ht="19.5" thickBot="1">
      <c r="A269" s="29">
        <v>3</v>
      </c>
      <c r="B269" s="48">
        <f>IF(Протоколы!F270=0,0,Протоколы!B269/Протоколы!F270)</f>
        <v>0</v>
      </c>
      <c r="C269" s="48">
        <f>IF(Протоколы!F270=0,0,Протоколы!C269/Протоколы!F270)</f>
        <v>0</v>
      </c>
      <c r="D269" s="48">
        <f>IF(Протоколы!F270=0,0,Протоколы!D269/Протоколы!F270)</f>
        <v>0</v>
      </c>
      <c r="E269" s="48">
        <f>IF(Протоколы!F270=0,0,Протоколы!E269/Протоколы!F270)</f>
        <v>0</v>
      </c>
      <c r="F269" s="63">
        <f>SUM(B269:E269)</f>
        <v>0</v>
      </c>
      <c r="G269" s="72"/>
      <c r="H269" s="70"/>
      <c r="I269" s="7"/>
      <c r="L269" s="17">
        <f>L$17</f>
        <v>0</v>
      </c>
    </row>
    <row r="270" spans="1:12" ht="19.5" thickTop="1" thickBot="1">
      <c r="B270" s="64">
        <f>B268+B269</f>
        <v>0</v>
      </c>
      <c r="C270" s="65">
        <f t="shared" ref="C270:E270" si="14">C268+C269</f>
        <v>0</v>
      </c>
      <c r="D270" s="65">
        <f t="shared" si="14"/>
        <v>0</v>
      </c>
      <c r="E270" s="66">
        <f t="shared" si="14"/>
        <v>0</v>
      </c>
      <c r="F270" s="45">
        <f>F268+F269</f>
        <v>0</v>
      </c>
    </row>
    <row r="271" spans="1:12" ht="20.25" thickTop="1" thickBot="1">
      <c r="A271" s="5" t="str">
        <f>'Название и список группы'!A16</f>
        <v>Саханчук</v>
      </c>
      <c r="B271" s="18" t="str">
        <f>'Название и список группы'!B16</f>
        <v>Захар Олегович</v>
      </c>
      <c r="C271" s="18"/>
      <c r="D271" s="18"/>
      <c r="E271" s="18"/>
      <c r="F271" s="18"/>
      <c r="G271" s="18"/>
      <c r="H271" s="18"/>
      <c r="I271" s="18"/>
      <c r="J271" s="18"/>
    </row>
    <row r="272" spans="1:12" ht="19.5" thickTop="1" thickBot="1">
      <c r="A272" s="75" t="s">
        <v>95</v>
      </c>
      <c r="B272" s="14">
        <v>0</v>
      </c>
      <c r="C272" s="14">
        <v>1</v>
      </c>
      <c r="D272" s="14">
        <v>2</v>
      </c>
      <c r="E272" s="14">
        <v>3</v>
      </c>
      <c r="F272" s="69"/>
      <c r="G272" s="68"/>
      <c r="H272" s="68"/>
      <c r="I272" s="3"/>
      <c r="J272" s="73" t="s">
        <v>0</v>
      </c>
      <c r="L272" s="4" t="str">
        <f>L$2</f>
        <v>12 серий бросков монеты</v>
      </c>
    </row>
    <row r="273" spans="1:12" ht="20.25" thickTop="1" thickBot="1">
      <c r="A273" s="75" t="s">
        <v>82</v>
      </c>
      <c r="B273" s="80">
        <f>IF(B288=0,0,SUMPRODUCT(A286:A287,B286:B287)/B288)</f>
        <v>0</v>
      </c>
      <c r="C273" s="81">
        <f>IF(C288=0,0,SUMPRODUCT(A286:A287,C286:C287)/C288)</f>
        <v>0</v>
      </c>
      <c r="D273" s="81">
        <f>IF(D288=0,0,SUMPRODUCT(A286:A287,D286:D287)/D288)</f>
        <v>0</v>
      </c>
      <c r="E273" s="15">
        <f>IF(E288=0,0,SUMPRODUCT(A286:A287,E286:E287)/E288)</f>
        <v>0</v>
      </c>
      <c r="F273" s="69"/>
      <c r="G273" s="69"/>
      <c r="H273" s="70"/>
      <c r="I273" s="6"/>
      <c r="J273" s="74">
        <f>Протоколы!J273</f>
        <v>9.9999999999999995E-7</v>
      </c>
      <c r="L273" s="17" t="str">
        <f>L$3</f>
        <v>Если в первом броске серии</v>
      </c>
    </row>
    <row r="274" spans="1:12" ht="19.5" thickTop="1">
      <c r="A274" s="78" t="s">
        <v>92</v>
      </c>
      <c r="B274" s="82">
        <f>B284*(B272-E282)+E281</f>
        <v>0</v>
      </c>
      <c r="C274" s="21">
        <f>B284*(C272-E282)+E281</f>
        <v>0</v>
      </c>
      <c r="D274" s="21">
        <f>B284*(D272-E282)+E281</f>
        <v>0</v>
      </c>
      <c r="E274" s="83">
        <f>B284*(E272-E282)+E281</f>
        <v>0</v>
      </c>
      <c r="F274" s="77"/>
      <c r="G274" s="77"/>
      <c r="H274" s="70"/>
      <c r="I274" s="6"/>
      <c r="L274" s="17" t="str">
        <f>L$4</f>
        <v>выпал "орел", то начисляется 1 балл и</v>
      </c>
    </row>
    <row r="275" spans="1:12" ht="18.75">
      <c r="A275" s="75" t="s">
        <v>94</v>
      </c>
      <c r="B275" s="84"/>
      <c r="C275" s="76"/>
      <c r="D275" s="21">
        <f>IF(F286=0,0,SUMPRODUCT(B285:E285,B286:E286)/F286)</f>
        <v>0</v>
      </c>
      <c r="E275" s="85">
        <f>IF(F286=0,0,SUMPRODUCT(B285:E285,B287:E287)/F286)</f>
        <v>0</v>
      </c>
      <c r="F275" s="77"/>
      <c r="G275" s="77"/>
      <c r="H275" s="70"/>
      <c r="I275" s="6"/>
      <c r="L275" s="17" t="str">
        <f>L$5</f>
        <v xml:space="preserve"> серию завершает второй бросок.</v>
      </c>
    </row>
    <row r="276" spans="1:12" ht="19.5" thickBot="1">
      <c r="A276" s="78" t="s">
        <v>91</v>
      </c>
      <c r="B276" s="86"/>
      <c r="C276" s="87"/>
      <c r="D276" s="88">
        <f>B283*(D272-E281)+E282</f>
        <v>0</v>
      </c>
      <c r="E276" s="89">
        <f>B283*(E272-E281)+E282</f>
        <v>0</v>
      </c>
      <c r="F276" s="77"/>
      <c r="G276" s="77"/>
      <c r="H276" s="70"/>
      <c r="I276" s="7"/>
      <c r="L276" s="17" t="str">
        <f>L$6</f>
        <v xml:space="preserve"> Если на втором броске "орел",</v>
      </c>
    </row>
    <row r="277" spans="1:12" ht="19.5" thickTop="1">
      <c r="A277" s="75"/>
      <c r="B277" s="77"/>
      <c r="C277" s="77"/>
      <c r="D277" s="77"/>
      <c r="E277" s="76"/>
      <c r="F277" s="77"/>
      <c r="G277" s="77"/>
      <c r="H277" s="70"/>
      <c r="I277" s="7"/>
      <c r="L277" s="17" t="str">
        <f>L$7</f>
        <v>добавляют 2 балла, иначе 0.</v>
      </c>
    </row>
    <row r="278" spans="1:12" ht="18.75">
      <c r="A278" s="78"/>
      <c r="B278" s="77"/>
      <c r="C278" s="77"/>
      <c r="D278" s="77"/>
      <c r="E278" s="77"/>
      <c r="F278" s="77"/>
      <c r="G278" s="77"/>
      <c r="H278" s="70"/>
      <c r="I278" s="7"/>
      <c r="L278" s="17" t="str">
        <f>L$8</f>
        <v>Если в первом броске серии</v>
      </c>
    </row>
    <row r="279" spans="1:12" ht="18.75">
      <c r="A279" s="78"/>
      <c r="B279" s="77"/>
      <c r="C279" s="77"/>
      <c r="D279" s="77"/>
      <c r="E279" s="77"/>
      <c r="F279" s="77"/>
      <c r="G279" s="77"/>
      <c r="H279" s="70"/>
      <c r="I279" s="7"/>
      <c r="L279" s="17" t="str">
        <f>L$9</f>
        <v>выпала "решка", то серию завершают</v>
      </c>
    </row>
    <row r="280" spans="1:12" ht="18.75">
      <c r="A280" s="78"/>
      <c r="B280" s="77"/>
      <c r="C280" s="77"/>
      <c r="D280" s="77"/>
      <c r="E280" s="77"/>
      <c r="F280" s="77"/>
      <c r="G280" s="77"/>
      <c r="H280" s="70"/>
      <c r="I280" s="7"/>
      <c r="L280" s="17" t="str">
        <f>L$10</f>
        <v xml:space="preserve"> второй и третий броски.</v>
      </c>
    </row>
    <row r="281" spans="1:12" ht="18.75">
      <c r="A281" s="78" t="s">
        <v>86</v>
      </c>
      <c r="B281" s="77">
        <f>A286*SUMPRODUCT(B285:E285,B286:E286)+A287*SUMPRODUCT(B285:E285,B287:E287)</f>
        <v>0</v>
      </c>
      <c r="C281" s="77"/>
      <c r="D281" s="78" t="s">
        <v>83</v>
      </c>
      <c r="E281" s="77">
        <f>SUMPRODUCT(A286:A287,F286:F287)</f>
        <v>0</v>
      </c>
      <c r="F281" s="77"/>
      <c r="G281" s="77"/>
      <c r="H281" s="70"/>
      <c r="I281" s="7"/>
      <c r="L281" s="17" t="str">
        <f>L$11</f>
        <v xml:space="preserve"> За каждого "орла" при 2 и 3-м броске</v>
      </c>
    </row>
    <row r="282" spans="1:12" ht="18.75">
      <c r="A282" s="78" t="s">
        <v>85</v>
      </c>
      <c r="B282" s="77">
        <f>B281-E281*E282</f>
        <v>0</v>
      </c>
      <c r="C282" s="77"/>
      <c r="D282" s="78" t="s">
        <v>84</v>
      </c>
      <c r="E282" s="77">
        <f>SUMPRODUCT(B285:E285,B288:E288)</f>
        <v>0</v>
      </c>
      <c r="F282" s="77"/>
      <c r="G282" s="77"/>
      <c r="H282" s="70"/>
      <c r="I282" s="7"/>
      <c r="L282" s="17" t="str">
        <f>L$12</f>
        <v>начисляется 1 балл.</v>
      </c>
    </row>
    <row r="283" spans="1:12" ht="18.75">
      <c r="A283" s="78" t="s">
        <v>87</v>
      </c>
      <c r="B283" s="77">
        <f>IF(E283=0,0,B282/E283)</f>
        <v>0</v>
      </c>
      <c r="C283" s="77"/>
      <c r="D283" s="78" t="s">
        <v>88</v>
      </c>
      <c r="E283" s="77">
        <f>SUMPRODUCT(A286:A287,A286:A287,F286:F287)-E281*E281</f>
        <v>0</v>
      </c>
      <c r="F283" s="77"/>
      <c r="G283" s="77"/>
      <c r="H283" s="70"/>
      <c r="I283" s="7"/>
      <c r="L283" s="17" t="str">
        <f>L$13</f>
        <v>X - общее число бросков в серии,</v>
      </c>
    </row>
    <row r="284" spans="1:12" ht="18.75">
      <c r="A284" s="78" t="s">
        <v>90</v>
      </c>
      <c r="B284" s="77">
        <f>IF(E283=0,0,B282/E284)</f>
        <v>0</v>
      </c>
      <c r="C284" s="77"/>
      <c r="D284" s="78" t="s">
        <v>89</v>
      </c>
      <c r="E284" s="77">
        <f>SUMPRODUCT(B285:E285,B285:E285,B288:E288)-E282*E282</f>
        <v>0</v>
      </c>
      <c r="F284" s="77"/>
      <c r="G284" s="77"/>
      <c r="H284" s="70"/>
      <c r="I284" s="7"/>
      <c r="L284" s="17" t="str">
        <f>L$14</f>
        <v>Y - число начисленных баллов.</v>
      </c>
    </row>
    <row r="285" spans="1:12" ht="19.5" thickBot="1">
      <c r="A285" s="67" t="s">
        <v>80</v>
      </c>
      <c r="B285" s="52">
        <v>0</v>
      </c>
      <c r="C285" s="52">
        <v>1</v>
      </c>
      <c r="D285" s="52">
        <v>2</v>
      </c>
      <c r="E285" s="53">
        <v>3</v>
      </c>
      <c r="G285" s="71"/>
      <c r="H285" s="70"/>
      <c r="I285" s="7"/>
      <c r="L285" s="17">
        <f>L$15</f>
        <v>0</v>
      </c>
    </row>
    <row r="286" spans="1:12" ht="20.25" thickTop="1" thickBot="1">
      <c r="A286" s="28">
        <v>2</v>
      </c>
      <c r="B286" s="48">
        <f>IF(Протоколы!F288=0,0,Протоколы!B286/Протоколы!F288)</f>
        <v>0</v>
      </c>
      <c r="C286" s="48">
        <f>IF(Протоколы!F288=0,0,Протоколы!C286/Протоколы!F288)</f>
        <v>0</v>
      </c>
      <c r="D286" s="48">
        <f>IF(Протоколы!F288=0,0,Протоколы!D286/Протоколы!F288)</f>
        <v>0</v>
      </c>
      <c r="E286" s="48">
        <f>IF(Протоколы!F288=0,0,Протоколы!E286/Протоколы!F288)</f>
        <v>0</v>
      </c>
      <c r="F286" s="62">
        <f>SUM(B286:E286)</f>
        <v>0</v>
      </c>
      <c r="G286" s="69"/>
      <c r="H286" s="70"/>
      <c r="I286" s="7"/>
      <c r="L286" s="17">
        <f>L$16</f>
        <v>0</v>
      </c>
    </row>
    <row r="287" spans="1:12" ht="19.5" thickBot="1">
      <c r="A287" s="29">
        <v>3</v>
      </c>
      <c r="B287" s="48">
        <f>IF(Протоколы!F288=0,0,Протоколы!B287/Протоколы!F288)</f>
        <v>0</v>
      </c>
      <c r="C287" s="48">
        <f>IF(Протоколы!F288=0,0,Протоколы!C287/Протоколы!F288)</f>
        <v>0</v>
      </c>
      <c r="D287" s="48">
        <f>IF(Протоколы!F288=0,0,Протоколы!D287/Протоколы!F288)</f>
        <v>0</v>
      </c>
      <c r="E287" s="48">
        <f>IF(Протоколы!F288=0,0,Протоколы!E287/Протоколы!F288)</f>
        <v>0</v>
      </c>
      <c r="F287" s="63">
        <f>SUM(B287:E287)</f>
        <v>0</v>
      </c>
      <c r="G287" s="72"/>
      <c r="H287" s="70"/>
      <c r="I287" s="7"/>
      <c r="L287" s="17">
        <f>L$17</f>
        <v>0</v>
      </c>
    </row>
    <row r="288" spans="1:12" ht="19.5" thickTop="1" thickBot="1">
      <c r="B288" s="64">
        <f>B286+B287</f>
        <v>0</v>
      </c>
      <c r="C288" s="65">
        <f t="shared" ref="C288:E288" si="15">C286+C287</f>
        <v>0</v>
      </c>
      <c r="D288" s="65">
        <f t="shared" si="15"/>
        <v>0</v>
      </c>
      <c r="E288" s="66">
        <f t="shared" si="15"/>
        <v>0</v>
      </c>
      <c r="F288" s="45">
        <f>F286+F287</f>
        <v>0</v>
      </c>
    </row>
    <row r="289" spans="1:12" ht="20.25" thickTop="1" thickBot="1">
      <c r="A289" s="5" t="str">
        <f>'Название и список группы'!A17</f>
        <v>Селеменчук</v>
      </c>
      <c r="B289" s="18" t="str">
        <f>'Название и список группы'!B17</f>
        <v>Максим Атифович</v>
      </c>
      <c r="C289" s="18"/>
      <c r="D289" s="18"/>
      <c r="E289" s="18"/>
      <c r="F289" s="18"/>
      <c r="G289" s="18"/>
      <c r="H289" s="18"/>
      <c r="I289" s="18"/>
      <c r="J289" s="18"/>
    </row>
    <row r="290" spans="1:12" ht="19.5" thickTop="1" thickBot="1">
      <c r="A290" s="75" t="s">
        <v>95</v>
      </c>
      <c r="B290" s="14">
        <v>0</v>
      </c>
      <c r="C290" s="14">
        <v>1</v>
      </c>
      <c r="D290" s="14">
        <v>2</v>
      </c>
      <c r="E290" s="14">
        <v>3</v>
      </c>
      <c r="F290" s="69"/>
      <c r="G290" s="68"/>
      <c r="H290" s="68"/>
      <c r="I290" s="3"/>
      <c r="J290" s="73" t="s">
        <v>0</v>
      </c>
      <c r="L290" s="4" t="str">
        <f>L$2</f>
        <v>12 серий бросков монеты</v>
      </c>
    </row>
    <row r="291" spans="1:12" ht="20.25" thickTop="1" thickBot="1">
      <c r="A291" s="75" t="s">
        <v>82</v>
      </c>
      <c r="B291" s="80">
        <f>IF(B306=0,0,SUMPRODUCT(A304:A305,B304:B305)/B306)</f>
        <v>0</v>
      </c>
      <c r="C291" s="81">
        <f>IF(C306=0,0,SUMPRODUCT(A304:A305,C304:C305)/C306)</f>
        <v>0</v>
      </c>
      <c r="D291" s="81">
        <f>IF(D306=0,0,SUMPRODUCT(A304:A305,D304:D305)/D306)</f>
        <v>0</v>
      </c>
      <c r="E291" s="15">
        <f>IF(E306=0,0,SUMPRODUCT(A304:A305,E304:E305)/E306)</f>
        <v>0</v>
      </c>
      <c r="F291" s="69"/>
      <c r="G291" s="69"/>
      <c r="H291" s="70"/>
      <c r="I291" s="6"/>
      <c r="J291" s="74">
        <f>Протоколы!J291</f>
        <v>9.9999999999999995E-7</v>
      </c>
      <c r="L291" s="17" t="str">
        <f>L$3</f>
        <v>Если в первом броске серии</v>
      </c>
    </row>
    <row r="292" spans="1:12" ht="19.5" thickTop="1">
      <c r="A292" s="78" t="s">
        <v>92</v>
      </c>
      <c r="B292" s="82">
        <f>B302*(B290-E300)+E299</f>
        <v>0</v>
      </c>
      <c r="C292" s="21">
        <f>B302*(C290-E300)+E299</f>
        <v>0</v>
      </c>
      <c r="D292" s="21">
        <f>B302*(D290-E300)+E299</f>
        <v>0</v>
      </c>
      <c r="E292" s="83">
        <f>B302*(E290-E300)+E299</f>
        <v>0</v>
      </c>
      <c r="F292" s="77"/>
      <c r="G292" s="77"/>
      <c r="H292" s="70"/>
      <c r="I292" s="6"/>
      <c r="L292" s="17" t="str">
        <f>L$4</f>
        <v>выпал "орел", то начисляется 1 балл и</v>
      </c>
    </row>
    <row r="293" spans="1:12" ht="18.75">
      <c r="A293" s="75" t="s">
        <v>94</v>
      </c>
      <c r="B293" s="84"/>
      <c r="C293" s="76"/>
      <c r="D293" s="21">
        <f>IF(F304=0,0,SUMPRODUCT(B303:E303,B304:E304)/F304)</f>
        <v>0</v>
      </c>
      <c r="E293" s="85">
        <f>IF(F304=0,0,SUMPRODUCT(B303:E303,B305:E305)/F304)</f>
        <v>0</v>
      </c>
      <c r="F293" s="77"/>
      <c r="G293" s="77"/>
      <c r="H293" s="70"/>
      <c r="I293" s="6"/>
      <c r="L293" s="17" t="str">
        <f>L$5</f>
        <v xml:space="preserve"> серию завершает второй бросок.</v>
      </c>
    </row>
    <row r="294" spans="1:12" ht="19.5" thickBot="1">
      <c r="A294" s="78" t="s">
        <v>91</v>
      </c>
      <c r="B294" s="86"/>
      <c r="C294" s="87"/>
      <c r="D294" s="88">
        <f>B301*(D290-E299)+E300</f>
        <v>0</v>
      </c>
      <c r="E294" s="89">
        <f>B301*(E290-E299)+E300</f>
        <v>0</v>
      </c>
      <c r="F294" s="77"/>
      <c r="G294" s="77"/>
      <c r="H294" s="70"/>
      <c r="I294" s="7"/>
      <c r="L294" s="17" t="str">
        <f>L$6</f>
        <v xml:space="preserve"> Если на втором броске "орел",</v>
      </c>
    </row>
    <row r="295" spans="1:12" ht="19.5" thickTop="1">
      <c r="A295" s="75"/>
      <c r="B295" s="77"/>
      <c r="C295" s="77"/>
      <c r="D295" s="77"/>
      <c r="E295" s="76"/>
      <c r="F295" s="77"/>
      <c r="G295" s="77"/>
      <c r="H295" s="70"/>
      <c r="I295" s="7"/>
      <c r="L295" s="17" t="str">
        <f>L$7</f>
        <v>добавляют 2 балла, иначе 0.</v>
      </c>
    </row>
    <row r="296" spans="1:12" ht="18.75">
      <c r="A296" s="78"/>
      <c r="B296" s="77"/>
      <c r="C296" s="77"/>
      <c r="D296" s="77"/>
      <c r="E296" s="77"/>
      <c r="F296" s="77"/>
      <c r="G296" s="77"/>
      <c r="H296" s="70"/>
      <c r="I296" s="7"/>
      <c r="L296" s="17" t="str">
        <f>L$8</f>
        <v>Если в первом броске серии</v>
      </c>
    </row>
    <row r="297" spans="1:12" ht="18.75">
      <c r="A297" s="78"/>
      <c r="B297" s="77"/>
      <c r="C297" s="77"/>
      <c r="D297" s="77"/>
      <c r="E297" s="77"/>
      <c r="F297" s="77"/>
      <c r="G297" s="77"/>
      <c r="H297" s="70"/>
      <c r="I297" s="7"/>
      <c r="L297" s="17" t="str">
        <f>L$9</f>
        <v>выпала "решка", то серию завершают</v>
      </c>
    </row>
    <row r="298" spans="1:12" ht="18.75">
      <c r="A298" s="78"/>
      <c r="B298" s="77"/>
      <c r="C298" s="77"/>
      <c r="D298" s="77"/>
      <c r="E298" s="77"/>
      <c r="F298" s="77"/>
      <c r="G298" s="77"/>
      <c r="H298" s="70"/>
      <c r="I298" s="7"/>
      <c r="L298" s="17" t="str">
        <f>L$10</f>
        <v xml:space="preserve"> второй и третий броски.</v>
      </c>
    </row>
    <row r="299" spans="1:12" ht="18.75">
      <c r="A299" s="78" t="s">
        <v>86</v>
      </c>
      <c r="B299" s="77">
        <f>A304*SUMPRODUCT(B303:E303,B304:E304)+A305*SUMPRODUCT(B303:E303,B305:E305)</f>
        <v>0</v>
      </c>
      <c r="C299" s="77"/>
      <c r="D299" s="78" t="s">
        <v>83</v>
      </c>
      <c r="E299" s="77">
        <f>SUMPRODUCT(A304:A305,F304:F305)</f>
        <v>0</v>
      </c>
      <c r="F299" s="77"/>
      <c r="G299" s="77"/>
      <c r="H299" s="70"/>
      <c r="I299" s="7"/>
      <c r="L299" s="17" t="str">
        <f>L$11</f>
        <v xml:space="preserve"> За каждого "орла" при 2 и 3-м броске</v>
      </c>
    </row>
    <row r="300" spans="1:12" ht="18.75">
      <c r="A300" s="78" t="s">
        <v>85</v>
      </c>
      <c r="B300" s="77">
        <f>B299-E299*E300</f>
        <v>0</v>
      </c>
      <c r="C300" s="77"/>
      <c r="D300" s="78" t="s">
        <v>84</v>
      </c>
      <c r="E300" s="77">
        <f>SUMPRODUCT(B303:E303,B306:E306)</f>
        <v>0</v>
      </c>
      <c r="F300" s="77"/>
      <c r="G300" s="77"/>
      <c r="H300" s="70"/>
      <c r="I300" s="7"/>
      <c r="L300" s="17" t="str">
        <f>L$12</f>
        <v>начисляется 1 балл.</v>
      </c>
    </row>
    <row r="301" spans="1:12" ht="18.75">
      <c r="A301" s="78" t="s">
        <v>87</v>
      </c>
      <c r="B301" s="77">
        <f>IF(E301=0,0,B300/E301)</f>
        <v>0</v>
      </c>
      <c r="C301" s="77"/>
      <c r="D301" s="78" t="s">
        <v>88</v>
      </c>
      <c r="E301" s="77">
        <f>SUMPRODUCT(A304:A305,A304:A305,F304:F305)-E299*E299</f>
        <v>0</v>
      </c>
      <c r="F301" s="77"/>
      <c r="G301" s="77"/>
      <c r="H301" s="70"/>
      <c r="I301" s="7"/>
      <c r="L301" s="17" t="str">
        <f>L$13</f>
        <v>X - общее число бросков в серии,</v>
      </c>
    </row>
    <row r="302" spans="1:12" ht="18.75">
      <c r="A302" s="78" t="s">
        <v>90</v>
      </c>
      <c r="B302" s="77">
        <f>IF(E301=0,0,B300/E302)</f>
        <v>0</v>
      </c>
      <c r="C302" s="77"/>
      <c r="D302" s="78" t="s">
        <v>89</v>
      </c>
      <c r="E302" s="77">
        <f>SUMPRODUCT(B303:E303,B303:E303,B306:E306)-E300*E300</f>
        <v>0</v>
      </c>
      <c r="F302" s="77"/>
      <c r="G302" s="77"/>
      <c r="H302" s="70"/>
      <c r="I302" s="7"/>
      <c r="L302" s="17" t="str">
        <f>L$14</f>
        <v>Y - число начисленных баллов.</v>
      </c>
    </row>
    <row r="303" spans="1:12" ht="19.5" thickBot="1">
      <c r="A303" s="67" t="s">
        <v>80</v>
      </c>
      <c r="B303" s="52">
        <v>0</v>
      </c>
      <c r="C303" s="52">
        <v>1</v>
      </c>
      <c r="D303" s="52">
        <v>2</v>
      </c>
      <c r="E303" s="53">
        <v>3</v>
      </c>
      <c r="G303" s="71"/>
      <c r="H303" s="70"/>
      <c r="I303" s="7"/>
      <c r="L303" s="17">
        <f>L$15</f>
        <v>0</v>
      </c>
    </row>
    <row r="304" spans="1:12" ht="20.25" thickTop="1" thickBot="1">
      <c r="A304" s="28">
        <v>2</v>
      </c>
      <c r="B304" s="48">
        <f>IF(Протоколы!F306=0,0,Протоколы!B304/Протоколы!F306)</f>
        <v>0</v>
      </c>
      <c r="C304" s="48">
        <f>IF(Протоколы!F306=0,0,Протоколы!C304/Протоколы!F306)</f>
        <v>0</v>
      </c>
      <c r="D304" s="48">
        <f>IF(Протоколы!F306=0,0,Протоколы!D304/Протоколы!F306)</f>
        <v>0</v>
      </c>
      <c r="E304" s="48">
        <f>IF(Протоколы!F306=0,0,Протоколы!E304/Протоколы!F306)</f>
        <v>0</v>
      </c>
      <c r="F304" s="62">
        <f>SUM(B304:E304)</f>
        <v>0</v>
      </c>
      <c r="G304" s="69"/>
      <c r="H304" s="70"/>
      <c r="I304" s="7"/>
      <c r="L304" s="17">
        <f>L$16</f>
        <v>0</v>
      </c>
    </row>
    <row r="305" spans="1:12" ht="19.5" thickBot="1">
      <c r="A305" s="29">
        <v>3</v>
      </c>
      <c r="B305" s="48">
        <f>IF(Протоколы!F306=0,0,Протоколы!B305/Протоколы!F306)</f>
        <v>0</v>
      </c>
      <c r="C305" s="48">
        <f>IF(Протоколы!F306=0,0,Протоколы!C305/Протоколы!F306)</f>
        <v>0</v>
      </c>
      <c r="D305" s="48">
        <f>IF(Протоколы!F306=0,0,Протоколы!D305/Протоколы!F306)</f>
        <v>0</v>
      </c>
      <c r="E305" s="48">
        <f>IF(Протоколы!F306=0,0,Протоколы!E305/Протоколы!F306)</f>
        <v>0</v>
      </c>
      <c r="F305" s="63">
        <f>SUM(B305:E305)</f>
        <v>0</v>
      </c>
      <c r="G305" s="72"/>
      <c r="H305" s="70"/>
      <c r="I305" s="7"/>
      <c r="L305" s="17">
        <f>L$17</f>
        <v>0</v>
      </c>
    </row>
    <row r="306" spans="1:12" ht="19.5" thickTop="1" thickBot="1">
      <c r="B306" s="64">
        <f>B304+B305</f>
        <v>0</v>
      </c>
      <c r="C306" s="65">
        <f t="shared" ref="C306:E306" si="16">C304+C305</f>
        <v>0</v>
      </c>
      <c r="D306" s="65">
        <f t="shared" si="16"/>
        <v>0</v>
      </c>
      <c r="E306" s="66">
        <f t="shared" si="16"/>
        <v>0</v>
      </c>
      <c r="F306" s="45">
        <f>F304+F305</f>
        <v>0</v>
      </c>
    </row>
    <row r="307" spans="1:12" ht="20.25" thickTop="1" thickBot="1">
      <c r="A307" s="5" t="str">
        <f>'Название и список группы'!A18</f>
        <v>Семашко</v>
      </c>
      <c r="B307" s="18" t="str">
        <f>'Название и список группы'!B18</f>
        <v>Юлия Алексеевна</v>
      </c>
      <c r="C307" s="18"/>
      <c r="D307" s="18"/>
      <c r="E307" s="18"/>
      <c r="F307" s="18"/>
      <c r="G307" s="18"/>
      <c r="H307" s="18"/>
      <c r="I307" s="18"/>
      <c r="J307" s="18"/>
    </row>
    <row r="308" spans="1:12" ht="19.5" thickTop="1" thickBot="1">
      <c r="A308" s="75" t="s">
        <v>95</v>
      </c>
      <c r="B308" s="14">
        <v>0</v>
      </c>
      <c r="C308" s="14">
        <v>1</v>
      </c>
      <c r="D308" s="14">
        <v>2</v>
      </c>
      <c r="E308" s="14">
        <v>3</v>
      </c>
      <c r="F308" s="69"/>
      <c r="G308" s="68"/>
      <c r="H308" s="68"/>
      <c r="I308" s="3"/>
      <c r="J308" s="73" t="s">
        <v>0</v>
      </c>
      <c r="L308" s="4" t="str">
        <f>L$2</f>
        <v>12 серий бросков монеты</v>
      </c>
    </row>
    <row r="309" spans="1:12" ht="20.25" thickTop="1" thickBot="1">
      <c r="A309" s="75" t="s">
        <v>82</v>
      </c>
      <c r="B309" s="80">
        <f>IF(B324=0,0,SUMPRODUCT(A322:A323,B322:B323)/B324)</f>
        <v>0</v>
      </c>
      <c r="C309" s="81">
        <f>IF(C324=0,0,SUMPRODUCT(A322:A323,C322:C323)/C324)</f>
        <v>0</v>
      </c>
      <c r="D309" s="81">
        <f>IF(D324=0,0,SUMPRODUCT(A322:A323,D322:D323)/D324)</f>
        <v>0</v>
      </c>
      <c r="E309" s="15">
        <f>IF(E324=0,0,SUMPRODUCT(A322:A323,E322:E323)/E324)</f>
        <v>0</v>
      </c>
      <c r="F309" s="69"/>
      <c r="G309" s="69"/>
      <c r="H309" s="70"/>
      <c r="I309" s="6"/>
      <c r="J309" s="74">
        <f>Протоколы!J309</f>
        <v>9.9999999999999995E-7</v>
      </c>
      <c r="L309" s="17" t="str">
        <f>L$3</f>
        <v>Если в первом броске серии</v>
      </c>
    </row>
    <row r="310" spans="1:12" ht="19.5" thickTop="1">
      <c r="A310" s="78" t="s">
        <v>92</v>
      </c>
      <c r="B310" s="82">
        <f>B320*(B308-E318)+E317</f>
        <v>0</v>
      </c>
      <c r="C310" s="21">
        <f>B320*(C308-E318)+E317</f>
        <v>0</v>
      </c>
      <c r="D310" s="21">
        <f>B320*(D308-E318)+E317</f>
        <v>0</v>
      </c>
      <c r="E310" s="83">
        <f>B320*(E308-E318)+E317</f>
        <v>0</v>
      </c>
      <c r="F310" s="77"/>
      <c r="G310" s="77"/>
      <c r="H310" s="70"/>
      <c r="I310" s="6"/>
      <c r="L310" s="17" t="str">
        <f>L$4</f>
        <v>выпал "орел", то начисляется 1 балл и</v>
      </c>
    </row>
    <row r="311" spans="1:12" ht="18.75">
      <c r="A311" s="75" t="s">
        <v>94</v>
      </c>
      <c r="B311" s="84"/>
      <c r="C311" s="76"/>
      <c r="D311" s="21">
        <f>IF(F322=0,0,SUMPRODUCT(B321:E321,B322:E322)/F322)</f>
        <v>0</v>
      </c>
      <c r="E311" s="85">
        <f>IF(F322=0,0,SUMPRODUCT(B321:E321,B323:E323)/F322)</f>
        <v>0</v>
      </c>
      <c r="F311" s="77"/>
      <c r="G311" s="77"/>
      <c r="H311" s="70"/>
      <c r="I311" s="6"/>
      <c r="L311" s="17" t="str">
        <f>L$5</f>
        <v xml:space="preserve"> серию завершает второй бросок.</v>
      </c>
    </row>
    <row r="312" spans="1:12" ht="19.5" thickBot="1">
      <c r="A312" s="78" t="s">
        <v>91</v>
      </c>
      <c r="B312" s="86"/>
      <c r="C312" s="87"/>
      <c r="D312" s="88">
        <f>B319*(D308-E317)+E318</f>
        <v>0</v>
      </c>
      <c r="E312" s="89">
        <f>B319*(E308-E317)+E318</f>
        <v>0</v>
      </c>
      <c r="F312" s="77"/>
      <c r="G312" s="77"/>
      <c r="H312" s="70"/>
      <c r="I312" s="7"/>
      <c r="L312" s="17" t="str">
        <f>L$6</f>
        <v xml:space="preserve"> Если на втором броске "орел",</v>
      </c>
    </row>
    <row r="313" spans="1:12" ht="19.5" thickTop="1">
      <c r="A313" s="75"/>
      <c r="B313" s="77"/>
      <c r="C313" s="77"/>
      <c r="D313" s="77"/>
      <c r="E313" s="76"/>
      <c r="F313" s="77"/>
      <c r="G313" s="77"/>
      <c r="H313" s="70"/>
      <c r="I313" s="7"/>
      <c r="L313" s="17" t="str">
        <f>L$7</f>
        <v>добавляют 2 балла, иначе 0.</v>
      </c>
    </row>
    <row r="314" spans="1:12" ht="18.75">
      <c r="A314" s="78"/>
      <c r="B314" s="77"/>
      <c r="C314" s="77"/>
      <c r="D314" s="77"/>
      <c r="E314" s="77"/>
      <c r="F314" s="77"/>
      <c r="G314" s="77"/>
      <c r="H314" s="70"/>
      <c r="I314" s="7"/>
      <c r="L314" s="17" t="str">
        <f>L$8</f>
        <v>Если в первом броске серии</v>
      </c>
    </row>
    <row r="315" spans="1:12" ht="18.75">
      <c r="A315" s="78"/>
      <c r="B315" s="77"/>
      <c r="C315" s="77"/>
      <c r="D315" s="77"/>
      <c r="E315" s="77"/>
      <c r="F315" s="77"/>
      <c r="G315" s="77"/>
      <c r="H315" s="70"/>
      <c r="I315" s="7"/>
      <c r="L315" s="17" t="str">
        <f>L$9</f>
        <v>выпала "решка", то серию завершают</v>
      </c>
    </row>
    <row r="316" spans="1:12" ht="18.75">
      <c r="A316" s="78"/>
      <c r="B316" s="77"/>
      <c r="C316" s="77"/>
      <c r="D316" s="77"/>
      <c r="E316" s="77"/>
      <c r="F316" s="77"/>
      <c r="G316" s="77"/>
      <c r="H316" s="70"/>
      <c r="I316" s="7"/>
      <c r="L316" s="17" t="str">
        <f>L$10</f>
        <v xml:space="preserve"> второй и третий броски.</v>
      </c>
    </row>
    <row r="317" spans="1:12" ht="18.75">
      <c r="A317" s="78" t="s">
        <v>86</v>
      </c>
      <c r="B317" s="77">
        <f>A322*SUMPRODUCT(B321:E321,B322:E322)+A323*SUMPRODUCT(B321:E321,B323:E323)</f>
        <v>0</v>
      </c>
      <c r="C317" s="77"/>
      <c r="D317" s="78" t="s">
        <v>83</v>
      </c>
      <c r="E317" s="77">
        <f>SUMPRODUCT(A322:A323,F322:F323)</f>
        <v>0</v>
      </c>
      <c r="F317" s="77"/>
      <c r="G317" s="77"/>
      <c r="H317" s="70"/>
      <c r="I317" s="7"/>
      <c r="L317" s="17" t="str">
        <f>L$11</f>
        <v xml:space="preserve"> За каждого "орла" при 2 и 3-м броске</v>
      </c>
    </row>
    <row r="318" spans="1:12" ht="18.75">
      <c r="A318" s="78" t="s">
        <v>85</v>
      </c>
      <c r="B318" s="77">
        <f>B317-E317*E318</f>
        <v>0</v>
      </c>
      <c r="C318" s="77"/>
      <c r="D318" s="78" t="s">
        <v>84</v>
      </c>
      <c r="E318" s="77">
        <f>SUMPRODUCT(B321:E321,B324:E324)</f>
        <v>0</v>
      </c>
      <c r="F318" s="77"/>
      <c r="G318" s="77"/>
      <c r="H318" s="70"/>
      <c r="I318" s="7"/>
      <c r="L318" s="17" t="str">
        <f>L$12</f>
        <v>начисляется 1 балл.</v>
      </c>
    </row>
    <row r="319" spans="1:12" ht="18.75">
      <c r="A319" s="78" t="s">
        <v>87</v>
      </c>
      <c r="B319" s="77">
        <f>IF(E319=0,0,B318/E319)</f>
        <v>0</v>
      </c>
      <c r="C319" s="77"/>
      <c r="D319" s="78" t="s">
        <v>88</v>
      </c>
      <c r="E319" s="77">
        <f>SUMPRODUCT(A322:A323,A322:A323,F322:F323)-E317*E317</f>
        <v>0</v>
      </c>
      <c r="F319" s="77"/>
      <c r="G319" s="77"/>
      <c r="H319" s="70"/>
      <c r="I319" s="7"/>
      <c r="L319" s="17" t="str">
        <f>L$13</f>
        <v>X - общее число бросков в серии,</v>
      </c>
    </row>
    <row r="320" spans="1:12" ht="18.75">
      <c r="A320" s="78" t="s">
        <v>90</v>
      </c>
      <c r="B320" s="77">
        <f>IF(E319=0,0,B318/E320)</f>
        <v>0</v>
      </c>
      <c r="C320" s="77"/>
      <c r="D320" s="78" t="s">
        <v>89</v>
      </c>
      <c r="E320" s="77">
        <f>SUMPRODUCT(B321:E321,B321:E321,B324:E324)-E318*E318</f>
        <v>0</v>
      </c>
      <c r="F320" s="77"/>
      <c r="G320" s="77"/>
      <c r="H320" s="70"/>
      <c r="I320" s="7"/>
      <c r="L320" s="17" t="str">
        <f>L$14</f>
        <v>Y - число начисленных баллов.</v>
      </c>
    </row>
    <row r="321" spans="1:12" ht="19.5" thickBot="1">
      <c r="A321" s="67" t="s">
        <v>80</v>
      </c>
      <c r="B321" s="52">
        <v>0</v>
      </c>
      <c r="C321" s="52">
        <v>1</v>
      </c>
      <c r="D321" s="52">
        <v>2</v>
      </c>
      <c r="E321" s="53">
        <v>3</v>
      </c>
      <c r="G321" s="71"/>
      <c r="H321" s="70"/>
      <c r="I321" s="7"/>
      <c r="L321" s="17">
        <f>L$15</f>
        <v>0</v>
      </c>
    </row>
    <row r="322" spans="1:12" ht="20.25" thickTop="1" thickBot="1">
      <c r="A322" s="28">
        <v>2</v>
      </c>
      <c r="B322" s="48">
        <f>IF(Протоколы!F324=0,0,Протоколы!B322/Протоколы!F324)</f>
        <v>0</v>
      </c>
      <c r="C322" s="48">
        <f>IF(Протоколы!F324=0,0,Протоколы!C322/Протоколы!F324)</f>
        <v>0</v>
      </c>
      <c r="D322" s="48">
        <f>IF(Протоколы!F324=0,0,Протоколы!D322/Протоколы!F324)</f>
        <v>0</v>
      </c>
      <c r="E322" s="48">
        <f>IF(Протоколы!F324=0,0,Протоколы!E322/Протоколы!F324)</f>
        <v>0</v>
      </c>
      <c r="F322" s="62">
        <f>SUM(B322:E322)</f>
        <v>0</v>
      </c>
      <c r="G322" s="69"/>
      <c r="H322" s="70"/>
      <c r="I322" s="7"/>
      <c r="L322" s="17">
        <f>L$16</f>
        <v>0</v>
      </c>
    </row>
    <row r="323" spans="1:12" ht="19.5" thickBot="1">
      <c r="A323" s="29">
        <v>3</v>
      </c>
      <c r="B323" s="48">
        <f>IF(Протоколы!F324=0,0,Протоколы!B323/Протоколы!F324)</f>
        <v>0</v>
      </c>
      <c r="C323" s="48">
        <f>IF(Протоколы!F324=0,0,Протоколы!C323/Протоколы!F324)</f>
        <v>0</v>
      </c>
      <c r="D323" s="48">
        <f>IF(Протоколы!F324=0,0,Протоколы!D323/Протоколы!F324)</f>
        <v>0</v>
      </c>
      <c r="E323" s="48">
        <f>IF(Протоколы!F324=0,0,Протоколы!E323/Протоколы!F324)</f>
        <v>0</v>
      </c>
      <c r="F323" s="63">
        <f>SUM(B323:E323)</f>
        <v>0</v>
      </c>
      <c r="G323" s="72"/>
      <c r="H323" s="70"/>
      <c r="I323" s="7"/>
      <c r="L323" s="17">
        <f>L$17</f>
        <v>0</v>
      </c>
    </row>
    <row r="324" spans="1:12" ht="19.5" thickTop="1" thickBot="1">
      <c r="B324" s="64">
        <f>B322+B323</f>
        <v>0</v>
      </c>
      <c r="C324" s="65">
        <f t="shared" ref="C324:E324" si="17">C322+C323</f>
        <v>0</v>
      </c>
      <c r="D324" s="65">
        <f t="shared" si="17"/>
        <v>0</v>
      </c>
      <c r="E324" s="66">
        <f t="shared" si="17"/>
        <v>0</v>
      </c>
      <c r="F324" s="45">
        <f>F322+F323</f>
        <v>0</v>
      </c>
    </row>
    <row r="325" spans="1:12" ht="20.25" thickTop="1" thickBot="1">
      <c r="A325" s="5" t="str">
        <f>'Название и список группы'!A19</f>
        <v>Соколов</v>
      </c>
      <c r="B325" s="18" t="str">
        <f>'Название и список группы'!B19</f>
        <v>Павел Дмитриевич</v>
      </c>
      <c r="C325" s="18"/>
      <c r="D325" s="18"/>
      <c r="E325" s="18"/>
      <c r="F325" s="18"/>
      <c r="G325" s="18"/>
      <c r="H325" s="18"/>
      <c r="I325" s="18"/>
      <c r="J325" s="18"/>
    </row>
    <row r="326" spans="1:12" ht="19.5" thickTop="1" thickBot="1">
      <c r="A326" s="75" t="s">
        <v>95</v>
      </c>
      <c r="B326" s="14">
        <v>0</v>
      </c>
      <c r="C326" s="14">
        <v>1</v>
      </c>
      <c r="D326" s="14">
        <v>2</v>
      </c>
      <c r="E326" s="14">
        <v>3</v>
      </c>
      <c r="F326" s="69"/>
      <c r="G326" s="68"/>
      <c r="H326" s="68"/>
      <c r="I326" s="3"/>
      <c r="J326" s="73" t="s">
        <v>0</v>
      </c>
      <c r="L326" s="4" t="str">
        <f>L$2</f>
        <v>12 серий бросков монеты</v>
      </c>
    </row>
    <row r="327" spans="1:12" ht="20.25" thickTop="1" thickBot="1">
      <c r="A327" s="75" t="s">
        <v>82</v>
      </c>
      <c r="B327" s="80">
        <f>IF(B342=0,0,SUMPRODUCT(A340:A341,B340:B341)/B342)</f>
        <v>0</v>
      </c>
      <c r="C327" s="81">
        <f>IF(C342=0,0,SUMPRODUCT(A340:A341,C340:C341)/C342)</f>
        <v>0</v>
      </c>
      <c r="D327" s="81">
        <f>IF(D342=0,0,SUMPRODUCT(A340:A341,D340:D341)/D342)</f>
        <v>0</v>
      </c>
      <c r="E327" s="15">
        <f>IF(E342=0,0,SUMPRODUCT(A340:A341,E340:E341)/E342)</f>
        <v>0</v>
      </c>
      <c r="F327" s="69"/>
      <c r="G327" s="69"/>
      <c r="H327" s="70"/>
      <c r="I327" s="6"/>
      <c r="J327" s="74">
        <f>Протоколы!J327</f>
        <v>9.9999999999999995E-7</v>
      </c>
      <c r="L327" s="17" t="str">
        <f>L$3</f>
        <v>Если в первом броске серии</v>
      </c>
    </row>
    <row r="328" spans="1:12" ht="19.5" thickTop="1">
      <c r="A328" s="78" t="s">
        <v>92</v>
      </c>
      <c r="B328" s="82">
        <f>B338*(B326-E336)+E335</f>
        <v>0</v>
      </c>
      <c r="C328" s="21">
        <f>B338*(C326-E336)+E335</f>
        <v>0</v>
      </c>
      <c r="D328" s="21">
        <f>B338*(D326-E336)+E335</f>
        <v>0</v>
      </c>
      <c r="E328" s="83">
        <f>B338*(E326-E336)+E335</f>
        <v>0</v>
      </c>
      <c r="F328" s="77"/>
      <c r="G328" s="77"/>
      <c r="H328" s="70"/>
      <c r="I328" s="6"/>
      <c r="L328" s="17" t="str">
        <f>L$4</f>
        <v>выпал "орел", то начисляется 1 балл и</v>
      </c>
    </row>
    <row r="329" spans="1:12" ht="18.75">
      <c r="A329" s="75" t="s">
        <v>94</v>
      </c>
      <c r="B329" s="84"/>
      <c r="C329" s="76"/>
      <c r="D329" s="21">
        <f>IF(F340=0,0,SUMPRODUCT(B339:E339,B340:E340)/F340)</f>
        <v>0</v>
      </c>
      <c r="E329" s="85">
        <f>IF(F340=0,0,SUMPRODUCT(B339:E339,B341:E341)/F340)</f>
        <v>0</v>
      </c>
      <c r="F329" s="77"/>
      <c r="G329" s="77"/>
      <c r="H329" s="70"/>
      <c r="I329" s="6"/>
      <c r="L329" s="17" t="str">
        <f>L$5</f>
        <v xml:space="preserve"> серию завершает второй бросок.</v>
      </c>
    </row>
    <row r="330" spans="1:12" ht="19.5" thickBot="1">
      <c r="A330" s="78" t="s">
        <v>91</v>
      </c>
      <c r="B330" s="86"/>
      <c r="C330" s="87"/>
      <c r="D330" s="88">
        <f>B337*(D326-E335)+E336</f>
        <v>0</v>
      </c>
      <c r="E330" s="89">
        <f>B337*(E326-E335)+E336</f>
        <v>0</v>
      </c>
      <c r="F330" s="77"/>
      <c r="G330" s="77"/>
      <c r="H330" s="70"/>
      <c r="I330" s="7"/>
      <c r="L330" s="17" t="str">
        <f>L$6</f>
        <v xml:space="preserve"> Если на втором броске "орел",</v>
      </c>
    </row>
    <row r="331" spans="1:12" ht="19.5" thickTop="1">
      <c r="A331" s="75"/>
      <c r="B331" s="77"/>
      <c r="C331" s="77"/>
      <c r="D331" s="77"/>
      <c r="E331" s="76"/>
      <c r="F331" s="77"/>
      <c r="G331" s="77"/>
      <c r="H331" s="70"/>
      <c r="I331" s="7"/>
      <c r="L331" s="17" t="str">
        <f>L$7</f>
        <v>добавляют 2 балла, иначе 0.</v>
      </c>
    </row>
    <row r="332" spans="1:12" ht="18.75">
      <c r="A332" s="78"/>
      <c r="B332" s="77"/>
      <c r="C332" s="77"/>
      <c r="D332" s="77"/>
      <c r="E332" s="77"/>
      <c r="F332" s="77"/>
      <c r="G332" s="77"/>
      <c r="H332" s="70"/>
      <c r="I332" s="7"/>
      <c r="L332" s="17" t="str">
        <f>L$8</f>
        <v>Если в первом броске серии</v>
      </c>
    </row>
    <row r="333" spans="1:12" ht="18.75">
      <c r="A333" s="78"/>
      <c r="B333" s="77"/>
      <c r="C333" s="77"/>
      <c r="D333" s="77"/>
      <c r="E333" s="77"/>
      <c r="F333" s="77"/>
      <c r="G333" s="77"/>
      <c r="H333" s="70"/>
      <c r="I333" s="7"/>
      <c r="L333" s="17" t="str">
        <f>L$9</f>
        <v>выпала "решка", то серию завершают</v>
      </c>
    </row>
    <row r="334" spans="1:12" ht="18.75">
      <c r="A334" s="78"/>
      <c r="B334" s="77"/>
      <c r="C334" s="77"/>
      <c r="D334" s="77"/>
      <c r="E334" s="77"/>
      <c r="F334" s="77"/>
      <c r="G334" s="77"/>
      <c r="H334" s="70"/>
      <c r="I334" s="7"/>
      <c r="L334" s="17" t="str">
        <f>L$10</f>
        <v xml:space="preserve"> второй и третий броски.</v>
      </c>
    </row>
    <row r="335" spans="1:12" ht="18.75">
      <c r="A335" s="78" t="s">
        <v>86</v>
      </c>
      <c r="B335" s="77">
        <f>A340*SUMPRODUCT(B339:E339,B340:E340)+A341*SUMPRODUCT(B339:E339,B341:E341)</f>
        <v>0</v>
      </c>
      <c r="C335" s="77"/>
      <c r="D335" s="78" t="s">
        <v>83</v>
      </c>
      <c r="E335" s="77">
        <f>SUMPRODUCT(A340:A341,F340:F341)</f>
        <v>0</v>
      </c>
      <c r="F335" s="77"/>
      <c r="G335" s="77"/>
      <c r="H335" s="70"/>
      <c r="I335" s="7"/>
      <c r="L335" s="17" t="str">
        <f>L$11</f>
        <v xml:space="preserve"> За каждого "орла" при 2 и 3-м броске</v>
      </c>
    </row>
    <row r="336" spans="1:12" ht="18.75">
      <c r="A336" s="78" t="s">
        <v>85</v>
      </c>
      <c r="B336" s="77">
        <f>B335-E335*E336</f>
        <v>0</v>
      </c>
      <c r="C336" s="77"/>
      <c r="D336" s="78" t="s">
        <v>84</v>
      </c>
      <c r="E336" s="77">
        <f>SUMPRODUCT(B339:E339,B342:E342)</f>
        <v>0</v>
      </c>
      <c r="F336" s="77"/>
      <c r="G336" s="77"/>
      <c r="H336" s="70"/>
      <c r="I336" s="7"/>
      <c r="L336" s="17" t="str">
        <f>L$12</f>
        <v>начисляется 1 балл.</v>
      </c>
    </row>
    <row r="337" spans="1:12" ht="18.75">
      <c r="A337" s="78" t="s">
        <v>87</v>
      </c>
      <c r="B337" s="77">
        <f>IF(E337=0,0,B336/E337)</f>
        <v>0</v>
      </c>
      <c r="C337" s="77"/>
      <c r="D337" s="78" t="s">
        <v>88</v>
      </c>
      <c r="E337" s="77">
        <f>SUMPRODUCT(A340:A341,A340:A341,F340:F341)-E335*E335</f>
        <v>0</v>
      </c>
      <c r="F337" s="77"/>
      <c r="G337" s="77"/>
      <c r="H337" s="70"/>
      <c r="I337" s="7"/>
      <c r="L337" s="17" t="str">
        <f>L$13</f>
        <v>X - общее число бросков в серии,</v>
      </c>
    </row>
    <row r="338" spans="1:12" ht="18.75">
      <c r="A338" s="78" t="s">
        <v>90</v>
      </c>
      <c r="B338" s="77">
        <f>IF(E337=0,0,B336/E338)</f>
        <v>0</v>
      </c>
      <c r="C338" s="77"/>
      <c r="D338" s="78" t="s">
        <v>89</v>
      </c>
      <c r="E338" s="77">
        <f>SUMPRODUCT(B339:E339,B339:E339,B342:E342)-E336*E336</f>
        <v>0</v>
      </c>
      <c r="F338" s="77"/>
      <c r="G338" s="77"/>
      <c r="H338" s="70"/>
      <c r="I338" s="7"/>
      <c r="L338" s="17" t="str">
        <f>L$14</f>
        <v>Y - число начисленных баллов.</v>
      </c>
    </row>
    <row r="339" spans="1:12" ht="19.5" thickBot="1">
      <c r="A339" s="67" t="s">
        <v>80</v>
      </c>
      <c r="B339" s="52">
        <v>0</v>
      </c>
      <c r="C339" s="52">
        <v>1</v>
      </c>
      <c r="D339" s="52">
        <v>2</v>
      </c>
      <c r="E339" s="53">
        <v>3</v>
      </c>
      <c r="G339" s="71"/>
      <c r="H339" s="70"/>
      <c r="I339" s="7"/>
      <c r="L339" s="17">
        <f>L$15</f>
        <v>0</v>
      </c>
    </row>
    <row r="340" spans="1:12" ht="20.25" thickTop="1" thickBot="1">
      <c r="A340" s="28">
        <v>2</v>
      </c>
      <c r="B340" s="48">
        <f>IF(Протоколы!F342=0,0,Протоколы!B340/Протоколы!F342)</f>
        <v>0</v>
      </c>
      <c r="C340" s="48">
        <f>IF(Протоколы!F342=0,0,Протоколы!C340/Протоколы!F342)</f>
        <v>0</v>
      </c>
      <c r="D340" s="48">
        <f>IF(Протоколы!F342=0,0,Протоколы!D340/Протоколы!F342)</f>
        <v>0</v>
      </c>
      <c r="E340" s="48">
        <f>IF(Протоколы!F342=0,0,Протоколы!E340/Протоколы!F342)</f>
        <v>0</v>
      </c>
      <c r="F340" s="62">
        <f>SUM(B340:E340)</f>
        <v>0</v>
      </c>
      <c r="G340" s="69"/>
      <c r="H340" s="70"/>
      <c r="I340" s="7"/>
      <c r="L340" s="17">
        <f>L$16</f>
        <v>0</v>
      </c>
    </row>
    <row r="341" spans="1:12" ht="19.5" thickBot="1">
      <c r="A341" s="29">
        <v>3</v>
      </c>
      <c r="B341" s="48">
        <f>IF(Протоколы!F342=0,0,Протоколы!B341/Протоколы!F342)</f>
        <v>0</v>
      </c>
      <c r="C341" s="48">
        <f>IF(Протоколы!F342=0,0,Протоколы!C341/Протоколы!F342)</f>
        <v>0</v>
      </c>
      <c r="D341" s="48">
        <f>IF(Протоколы!F342=0,0,Протоколы!D341/Протоколы!F342)</f>
        <v>0</v>
      </c>
      <c r="E341" s="48">
        <f>IF(Протоколы!F342=0,0,Протоколы!E341/Протоколы!F342)</f>
        <v>0</v>
      </c>
      <c r="F341" s="63">
        <f>SUM(B341:E341)</f>
        <v>0</v>
      </c>
      <c r="G341" s="72"/>
      <c r="H341" s="70"/>
      <c r="I341" s="7"/>
      <c r="L341" s="17">
        <f>L$17</f>
        <v>0</v>
      </c>
    </row>
    <row r="342" spans="1:12" ht="19.5" thickTop="1" thickBot="1">
      <c r="B342" s="64">
        <f>B340+B341</f>
        <v>0</v>
      </c>
      <c r="C342" s="65">
        <f t="shared" ref="C342:E342" si="18">C340+C341</f>
        <v>0</v>
      </c>
      <c r="D342" s="65">
        <f t="shared" si="18"/>
        <v>0</v>
      </c>
      <c r="E342" s="66">
        <f t="shared" si="18"/>
        <v>0</v>
      </c>
      <c r="F342" s="45">
        <f>F340+F341</f>
        <v>0</v>
      </c>
    </row>
    <row r="343" spans="1:12" ht="20.25" thickTop="1" thickBot="1">
      <c r="A343" s="5" t="str">
        <f>'Название и список группы'!A20</f>
        <v>Титов</v>
      </c>
      <c r="B343" s="18" t="str">
        <f>'Название и список группы'!B20</f>
        <v>Дмитрий Михайлович</v>
      </c>
      <c r="C343" s="18"/>
      <c r="D343" s="18"/>
      <c r="E343" s="18"/>
      <c r="F343" s="18"/>
      <c r="G343" s="18"/>
      <c r="H343" s="18"/>
      <c r="I343" s="18"/>
      <c r="J343" s="18"/>
    </row>
    <row r="344" spans="1:12" ht="19.5" thickTop="1" thickBot="1">
      <c r="A344" s="75" t="s">
        <v>95</v>
      </c>
      <c r="B344" s="14">
        <v>0</v>
      </c>
      <c r="C344" s="14">
        <v>1</v>
      </c>
      <c r="D344" s="14">
        <v>2</v>
      </c>
      <c r="E344" s="14">
        <v>3</v>
      </c>
      <c r="F344" s="69"/>
      <c r="G344" s="68"/>
      <c r="H344" s="68"/>
      <c r="I344" s="3"/>
      <c r="J344" s="73" t="s">
        <v>0</v>
      </c>
      <c r="L344" s="4" t="str">
        <f>L$2</f>
        <v>12 серий бросков монеты</v>
      </c>
    </row>
    <row r="345" spans="1:12" ht="20.25" thickTop="1" thickBot="1">
      <c r="A345" s="75" t="s">
        <v>82</v>
      </c>
      <c r="B345" s="80">
        <f>IF(B360=0,0,SUMPRODUCT(A358:A359,B358:B359)/B360)</f>
        <v>0</v>
      </c>
      <c r="C345" s="81">
        <f>IF(C360=0,0,SUMPRODUCT(A358:A359,C358:C359)/C360)</f>
        <v>0</v>
      </c>
      <c r="D345" s="81">
        <f>IF(D360=0,0,SUMPRODUCT(A358:A359,D358:D359)/D360)</f>
        <v>0</v>
      </c>
      <c r="E345" s="15">
        <f>IF(E360=0,0,SUMPRODUCT(A358:A359,E358:E359)/E360)</f>
        <v>0</v>
      </c>
      <c r="F345" s="69"/>
      <c r="G345" s="69"/>
      <c r="H345" s="70"/>
      <c r="I345" s="6"/>
      <c r="J345" s="74">
        <f>Протоколы!J345</f>
        <v>9.9999999999999995E-7</v>
      </c>
      <c r="L345" s="17" t="str">
        <f>L$3</f>
        <v>Если в первом броске серии</v>
      </c>
    </row>
    <row r="346" spans="1:12" ht="19.5" thickTop="1">
      <c r="A346" s="78" t="s">
        <v>92</v>
      </c>
      <c r="B346" s="82">
        <f>B356*(B344-E354)+E353</f>
        <v>0</v>
      </c>
      <c r="C346" s="21">
        <f>B356*(C344-E354)+E353</f>
        <v>0</v>
      </c>
      <c r="D346" s="21">
        <f>B356*(D344-E354)+E353</f>
        <v>0</v>
      </c>
      <c r="E346" s="83">
        <f>B356*(E344-E354)+E353</f>
        <v>0</v>
      </c>
      <c r="F346" s="77"/>
      <c r="G346" s="77"/>
      <c r="H346" s="70"/>
      <c r="I346" s="6"/>
      <c r="L346" s="17" t="str">
        <f>L$4</f>
        <v>выпал "орел", то начисляется 1 балл и</v>
      </c>
    </row>
    <row r="347" spans="1:12" ht="18.75">
      <c r="A347" s="75" t="s">
        <v>94</v>
      </c>
      <c r="B347" s="84"/>
      <c r="C347" s="76"/>
      <c r="D347" s="21">
        <f>IF(F358=0,0,SUMPRODUCT(B357:E357,B358:E358)/F358)</f>
        <v>0</v>
      </c>
      <c r="E347" s="85">
        <f>IF(F358=0,0,SUMPRODUCT(B357:E357,B359:E359)/F358)</f>
        <v>0</v>
      </c>
      <c r="F347" s="77"/>
      <c r="G347" s="77"/>
      <c r="H347" s="70"/>
      <c r="I347" s="6"/>
      <c r="L347" s="17" t="str">
        <f>L$5</f>
        <v xml:space="preserve"> серию завершает второй бросок.</v>
      </c>
    </row>
    <row r="348" spans="1:12" ht="19.5" thickBot="1">
      <c r="A348" s="78" t="s">
        <v>91</v>
      </c>
      <c r="B348" s="86"/>
      <c r="C348" s="87"/>
      <c r="D348" s="88">
        <f>B355*(D344-E353)+E354</f>
        <v>0</v>
      </c>
      <c r="E348" s="89">
        <f>B355*(E344-E353)+E354</f>
        <v>0</v>
      </c>
      <c r="F348" s="77"/>
      <c r="G348" s="77"/>
      <c r="H348" s="70"/>
      <c r="I348" s="7"/>
      <c r="L348" s="17" t="str">
        <f>L$6</f>
        <v xml:space="preserve"> Если на втором броске "орел",</v>
      </c>
    </row>
    <row r="349" spans="1:12" ht="19.5" thickTop="1">
      <c r="A349" s="75"/>
      <c r="B349" s="77"/>
      <c r="C349" s="77"/>
      <c r="D349" s="77"/>
      <c r="E349" s="76"/>
      <c r="F349" s="77"/>
      <c r="G349" s="77"/>
      <c r="H349" s="70"/>
      <c r="I349" s="7"/>
      <c r="L349" s="17" t="str">
        <f>L$7</f>
        <v>добавляют 2 балла, иначе 0.</v>
      </c>
    </row>
    <row r="350" spans="1:12" ht="18.75">
      <c r="A350" s="78"/>
      <c r="B350" s="77"/>
      <c r="C350" s="77"/>
      <c r="D350" s="77"/>
      <c r="E350" s="77"/>
      <c r="F350" s="77"/>
      <c r="G350" s="77"/>
      <c r="H350" s="70"/>
      <c r="I350" s="7"/>
      <c r="L350" s="17" t="str">
        <f>L$8</f>
        <v>Если в первом броске серии</v>
      </c>
    </row>
    <row r="351" spans="1:12" ht="18.75">
      <c r="A351" s="78"/>
      <c r="B351" s="77"/>
      <c r="C351" s="77"/>
      <c r="D351" s="77"/>
      <c r="E351" s="77"/>
      <c r="F351" s="77"/>
      <c r="G351" s="77"/>
      <c r="H351" s="70"/>
      <c r="I351" s="7"/>
      <c r="L351" s="17" t="str">
        <f>L$9</f>
        <v>выпала "решка", то серию завершают</v>
      </c>
    </row>
    <row r="352" spans="1:12" ht="18.75">
      <c r="A352" s="78"/>
      <c r="B352" s="77"/>
      <c r="C352" s="77"/>
      <c r="D352" s="77"/>
      <c r="E352" s="77"/>
      <c r="F352" s="77"/>
      <c r="G352" s="77"/>
      <c r="H352" s="70"/>
      <c r="I352" s="7"/>
      <c r="L352" s="17" t="str">
        <f>L$10</f>
        <v xml:space="preserve"> второй и третий броски.</v>
      </c>
    </row>
    <row r="353" spans="1:12" ht="18.75">
      <c r="A353" s="78" t="s">
        <v>86</v>
      </c>
      <c r="B353" s="77">
        <f>A358*SUMPRODUCT(B357:E357,B358:E358)+A359*SUMPRODUCT(B357:E357,B359:E359)</f>
        <v>0</v>
      </c>
      <c r="C353" s="77"/>
      <c r="D353" s="78" t="s">
        <v>83</v>
      </c>
      <c r="E353" s="77">
        <f>SUMPRODUCT(A358:A359,F358:F359)</f>
        <v>0</v>
      </c>
      <c r="F353" s="77"/>
      <c r="G353" s="77"/>
      <c r="H353" s="70"/>
      <c r="I353" s="7"/>
      <c r="L353" s="17" t="str">
        <f>L$11</f>
        <v xml:space="preserve"> За каждого "орла" при 2 и 3-м броске</v>
      </c>
    </row>
    <row r="354" spans="1:12" ht="18.75">
      <c r="A354" s="78" t="s">
        <v>85</v>
      </c>
      <c r="B354" s="77">
        <f>B353-E353*E354</f>
        <v>0</v>
      </c>
      <c r="C354" s="77"/>
      <c r="D354" s="78" t="s">
        <v>84</v>
      </c>
      <c r="E354" s="77">
        <f>SUMPRODUCT(B357:E357,B360:E360)</f>
        <v>0</v>
      </c>
      <c r="F354" s="77"/>
      <c r="G354" s="77"/>
      <c r="H354" s="70"/>
      <c r="I354" s="7"/>
      <c r="L354" s="17" t="str">
        <f>L$12</f>
        <v>начисляется 1 балл.</v>
      </c>
    </row>
    <row r="355" spans="1:12" ht="18.75">
      <c r="A355" s="78" t="s">
        <v>87</v>
      </c>
      <c r="B355" s="77">
        <f>IF(E355=0,0,B354/E355)</f>
        <v>0</v>
      </c>
      <c r="C355" s="77"/>
      <c r="D355" s="78" t="s">
        <v>88</v>
      </c>
      <c r="E355" s="77">
        <f>SUMPRODUCT(A358:A359,A358:A359,F358:F359)-E353*E353</f>
        <v>0</v>
      </c>
      <c r="F355" s="77"/>
      <c r="G355" s="77"/>
      <c r="H355" s="70"/>
      <c r="I355" s="7"/>
      <c r="L355" s="17" t="str">
        <f>L$13</f>
        <v>X - общее число бросков в серии,</v>
      </c>
    </row>
    <row r="356" spans="1:12" ht="18.75">
      <c r="A356" s="78" t="s">
        <v>90</v>
      </c>
      <c r="B356" s="77">
        <f>IF(E355=0,0,B354/E356)</f>
        <v>0</v>
      </c>
      <c r="C356" s="77"/>
      <c r="D356" s="78" t="s">
        <v>89</v>
      </c>
      <c r="E356" s="77">
        <f>SUMPRODUCT(B357:E357,B357:E357,B360:E360)-E354*E354</f>
        <v>0</v>
      </c>
      <c r="F356" s="77"/>
      <c r="G356" s="77"/>
      <c r="H356" s="70"/>
      <c r="I356" s="7"/>
      <c r="L356" s="17" t="str">
        <f>L$14</f>
        <v>Y - число начисленных баллов.</v>
      </c>
    </row>
    <row r="357" spans="1:12" ht="19.5" thickBot="1">
      <c r="A357" s="67" t="s">
        <v>80</v>
      </c>
      <c r="B357" s="52">
        <v>0</v>
      </c>
      <c r="C357" s="52">
        <v>1</v>
      </c>
      <c r="D357" s="52">
        <v>2</v>
      </c>
      <c r="E357" s="53">
        <v>3</v>
      </c>
      <c r="G357" s="71"/>
      <c r="H357" s="70"/>
      <c r="I357" s="7"/>
      <c r="L357" s="17">
        <f>L$15</f>
        <v>0</v>
      </c>
    </row>
    <row r="358" spans="1:12" ht="20.25" thickTop="1" thickBot="1">
      <c r="A358" s="28">
        <v>2</v>
      </c>
      <c r="B358" s="48">
        <f>IF(Протоколы!F360=0,0,Протоколы!B358/Протоколы!F360)</f>
        <v>0</v>
      </c>
      <c r="C358" s="48">
        <f>IF(Протоколы!F360=0,0,Протоколы!C358/Протоколы!F360)</f>
        <v>0</v>
      </c>
      <c r="D358" s="48">
        <f>IF(Протоколы!F360=0,0,Протоколы!D358/Протоколы!F360)</f>
        <v>0</v>
      </c>
      <c r="E358" s="48">
        <f>IF(Протоколы!F360=0,0,Протоколы!E358/Протоколы!F360)</f>
        <v>0</v>
      </c>
      <c r="F358" s="62">
        <f>SUM(B358:E358)</f>
        <v>0</v>
      </c>
      <c r="G358" s="69"/>
      <c r="H358" s="70"/>
      <c r="I358" s="7"/>
      <c r="L358" s="17">
        <f>L$16</f>
        <v>0</v>
      </c>
    </row>
    <row r="359" spans="1:12" ht="19.5" thickBot="1">
      <c r="A359" s="29">
        <v>3</v>
      </c>
      <c r="B359" s="48">
        <f>IF(Протоколы!F360=0,0,Протоколы!B359/Протоколы!F360)</f>
        <v>0</v>
      </c>
      <c r="C359" s="48">
        <f>IF(Протоколы!F360=0,0,Протоколы!C359/Протоколы!F360)</f>
        <v>0</v>
      </c>
      <c r="D359" s="48">
        <f>IF(Протоколы!F360=0,0,Протоколы!D359/Протоколы!F360)</f>
        <v>0</v>
      </c>
      <c r="E359" s="48">
        <f>IF(Протоколы!F360=0,0,Протоколы!E359/Протоколы!F360)</f>
        <v>0</v>
      </c>
      <c r="F359" s="63">
        <f>SUM(B359:E359)</f>
        <v>0</v>
      </c>
      <c r="G359" s="72"/>
      <c r="H359" s="70"/>
      <c r="I359" s="7"/>
      <c r="L359" s="17">
        <f>L$17</f>
        <v>0</v>
      </c>
    </row>
    <row r="360" spans="1:12" ht="19.5" thickTop="1" thickBot="1">
      <c r="B360" s="64">
        <f>B358+B359</f>
        <v>0</v>
      </c>
      <c r="C360" s="65">
        <f t="shared" ref="C360:E360" si="19">C358+C359</f>
        <v>0</v>
      </c>
      <c r="D360" s="65">
        <f t="shared" si="19"/>
        <v>0</v>
      </c>
      <c r="E360" s="66">
        <f t="shared" si="19"/>
        <v>0</v>
      </c>
      <c r="F360" s="45">
        <f>F358+F359</f>
        <v>0</v>
      </c>
    </row>
    <row r="361" spans="1:12" ht="20.25" thickTop="1" thickBot="1">
      <c r="A361" s="5" t="str">
        <f>'Название и список группы'!A21</f>
        <v>Тиханов</v>
      </c>
      <c r="B361" s="18" t="str">
        <f>'Название и список группы'!B21</f>
        <v>Владислав Михайлович</v>
      </c>
      <c r="C361" s="18"/>
      <c r="D361" s="18"/>
      <c r="E361" s="18"/>
      <c r="F361" s="18"/>
      <c r="G361" s="18"/>
      <c r="H361" s="18"/>
      <c r="I361" s="18"/>
      <c r="J361" s="18"/>
    </row>
    <row r="362" spans="1:12" ht="19.5" thickTop="1" thickBot="1">
      <c r="A362" s="75" t="s">
        <v>95</v>
      </c>
      <c r="B362" s="14">
        <v>0</v>
      </c>
      <c r="C362" s="14">
        <v>1</v>
      </c>
      <c r="D362" s="14">
        <v>2</v>
      </c>
      <c r="E362" s="14">
        <v>3</v>
      </c>
      <c r="F362" s="69"/>
      <c r="G362" s="68"/>
      <c r="H362" s="68"/>
      <c r="I362" s="3"/>
      <c r="J362" s="73" t="s">
        <v>0</v>
      </c>
      <c r="L362" s="4" t="str">
        <f>L$2</f>
        <v>12 серий бросков монеты</v>
      </c>
    </row>
    <row r="363" spans="1:12" ht="20.25" thickTop="1" thickBot="1">
      <c r="A363" s="75" t="s">
        <v>82</v>
      </c>
      <c r="B363" s="80">
        <f>IF(B378=0,0,SUMPRODUCT(A376:A377,B376:B377)/B378)</f>
        <v>0</v>
      </c>
      <c r="C363" s="81">
        <f>IF(C378=0,0,SUMPRODUCT(A376:A377,C376:C377)/C378)</f>
        <v>0</v>
      </c>
      <c r="D363" s="81">
        <f>IF(D378=0,0,SUMPRODUCT(A376:A377,D376:D377)/D378)</f>
        <v>0</v>
      </c>
      <c r="E363" s="15">
        <f>IF(E378=0,0,SUMPRODUCT(A376:A377,E376:E377)/E378)</f>
        <v>0</v>
      </c>
      <c r="F363" s="69"/>
      <c r="G363" s="69"/>
      <c r="H363" s="70"/>
      <c r="I363" s="6"/>
      <c r="J363" s="74">
        <f>Протоколы!J363</f>
        <v>9.9999999999999995E-7</v>
      </c>
      <c r="L363" s="17" t="str">
        <f>L$3</f>
        <v>Если в первом броске серии</v>
      </c>
    </row>
    <row r="364" spans="1:12" ht="19.5" thickTop="1">
      <c r="A364" s="78" t="s">
        <v>92</v>
      </c>
      <c r="B364" s="82">
        <f>B374*(B362-E372)+E371</f>
        <v>0</v>
      </c>
      <c r="C364" s="21">
        <f>B374*(C362-E372)+E371</f>
        <v>0</v>
      </c>
      <c r="D364" s="21">
        <f>B374*(D362-E372)+E371</f>
        <v>0</v>
      </c>
      <c r="E364" s="83">
        <f>B374*(E362-E372)+E371</f>
        <v>0</v>
      </c>
      <c r="F364" s="77"/>
      <c r="G364" s="77"/>
      <c r="H364" s="70"/>
      <c r="I364" s="6"/>
      <c r="L364" s="17" t="str">
        <f>L$4</f>
        <v>выпал "орел", то начисляется 1 балл и</v>
      </c>
    </row>
    <row r="365" spans="1:12" ht="18.75">
      <c r="A365" s="75" t="s">
        <v>94</v>
      </c>
      <c r="B365" s="84"/>
      <c r="C365" s="76"/>
      <c r="D365" s="21">
        <f>IF(F376=0,0,SUMPRODUCT(B375:E375,B376:E376)/F376)</f>
        <v>0</v>
      </c>
      <c r="E365" s="85">
        <f>IF(F376=0,0,SUMPRODUCT(B375:E375,B377:E377)/F376)</f>
        <v>0</v>
      </c>
      <c r="F365" s="77"/>
      <c r="G365" s="77"/>
      <c r="H365" s="70"/>
      <c r="I365" s="6"/>
      <c r="L365" s="17" t="str">
        <f>L$5</f>
        <v xml:space="preserve"> серию завершает второй бросок.</v>
      </c>
    </row>
    <row r="366" spans="1:12" ht="19.5" thickBot="1">
      <c r="A366" s="78" t="s">
        <v>91</v>
      </c>
      <c r="B366" s="86"/>
      <c r="C366" s="87"/>
      <c r="D366" s="88">
        <f>B373*(D362-E371)+E372</f>
        <v>0</v>
      </c>
      <c r="E366" s="89">
        <f>B373*(E362-E371)+E372</f>
        <v>0</v>
      </c>
      <c r="F366" s="77"/>
      <c r="G366" s="77"/>
      <c r="H366" s="70"/>
      <c r="I366" s="7"/>
      <c r="L366" s="17" t="str">
        <f>L$6</f>
        <v xml:space="preserve"> Если на втором броске "орел",</v>
      </c>
    </row>
    <row r="367" spans="1:12" ht="19.5" thickTop="1">
      <c r="A367" s="75"/>
      <c r="B367" s="77"/>
      <c r="C367" s="77"/>
      <c r="D367" s="77"/>
      <c r="E367" s="76"/>
      <c r="F367" s="77"/>
      <c r="G367" s="77"/>
      <c r="H367" s="70"/>
      <c r="I367" s="7"/>
      <c r="L367" s="17" t="str">
        <f>L$7</f>
        <v>добавляют 2 балла, иначе 0.</v>
      </c>
    </row>
    <row r="368" spans="1:12" ht="18.75">
      <c r="A368" s="78"/>
      <c r="B368" s="77"/>
      <c r="C368" s="77"/>
      <c r="D368" s="77"/>
      <c r="E368" s="77"/>
      <c r="F368" s="77"/>
      <c r="G368" s="77"/>
      <c r="H368" s="70"/>
      <c r="I368" s="7"/>
      <c r="L368" s="17" t="str">
        <f>L$8</f>
        <v>Если в первом броске серии</v>
      </c>
    </row>
    <row r="369" spans="1:12" ht="18.75">
      <c r="A369" s="78"/>
      <c r="B369" s="77"/>
      <c r="C369" s="77"/>
      <c r="D369" s="77"/>
      <c r="E369" s="77"/>
      <c r="F369" s="77"/>
      <c r="G369" s="77"/>
      <c r="H369" s="70"/>
      <c r="I369" s="7"/>
      <c r="L369" s="17" t="str">
        <f>L$9</f>
        <v>выпала "решка", то серию завершают</v>
      </c>
    </row>
    <row r="370" spans="1:12" ht="18.75">
      <c r="A370" s="78"/>
      <c r="B370" s="77"/>
      <c r="C370" s="77"/>
      <c r="D370" s="77"/>
      <c r="E370" s="77"/>
      <c r="F370" s="77"/>
      <c r="G370" s="77"/>
      <c r="H370" s="70"/>
      <c r="I370" s="7"/>
      <c r="L370" s="17" t="str">
        <f>L$10</f>
        <v xml:space="preserve"> второй и третий броски.</v>
      </c>
    </row>
    <row r="371" spans="1:12" ht="18.75">
      <c r="A371" s="78" t="s">
        <v>86</v>
      </c>
      <c r="B371" s="77">
        <f>A376*SUMPRODUCT(B375:E375,B376:E376)+A377*SUMPRODUCT(B375:E375,B377:E377)</f>
        <v>0</v>
      </c>
      <c r="C371" s="77"/>
      <c r="D371" s="78" t="s">
        <v>83</v>
      </c>
      <c r="E371" s="77">
        <f>SUMPRODUCT(A376:A377,F376:F377)</f>
        <v>0</v>
      </c>
      <c r="F371" s="77"/>
      <c r="G371" s="77"/>
      <c r="H371" s="70"/>
      <c r="I371" s="7"/>
      <c r="L371" s="17" t="str">
        <f>L$11</f>
        <v xml:space="preserve"> За каждого "орла" при 2 и 3-м броске</v>
      </c>
    </row>
    <row r="372" spans="1:12" ht="18.75">
      <c r="A372" s="78" t="s">
        <v>85</v>
      </c>
      <c r="B372" s="77">
        <f>B371-E371*E372</f>
        <v>0</v>
      </c>
      <c r="C372" s="77"/>
      <c r="D372" s="78" t="s">
        <v>84</v>
      </c>
      <c r="E372" s="77">
        <f>SUMPRODUCT(B375:E375,B378:E378)</f>
        <v>0</v>
      </c>
      <c r="F372" s="77"/>
      <c r="G372" s="77"/>
      <c r="H372" s="70"/>
      <c r="I372" s="7"/>
      <c r="L372" s="17" t="str">
        <f>L$12</f>
        <v>начисляется 1 балл.</v>
      </c>
    </row>
    <row r="373" spans="1:12" ht="18.75">
      <c r="A373" s="78" t="s">
        <v>87</v>
      </c>
      <c r="B373" s="77">
        <f>IF(E373=0,0,B372/E373)</f>
        <v>0</v>
      </c>
      <c r="C373" s="77"/>
      <c r="D373" s="78" t="s">
        <v>88</v>
      </c>
      <c r="E373" s="77">
        <f>SUMPRODUCT(A376:A377,A376:A377,F376:F377)-E371*E371</f>
        <v>0</v>
      </c>
      <c r="F373" s="77"/>
      <c r="G373" s="77"/>
      <c r="H373" s="70"/>
      <c r="I373" s="7"/>
      <c r="L373" s="17" t="str">
        <f>L$13</f>
        <v>X - общее число бросков в серии,</v>
      </c>
    </row>
    <row r="374" spans="1:12" ht="18.75">
      <c r="A374" s="78" t="s">
        <v>90</v>
      </c>
      <c r="B374" s="77">
        <f>IF(E373=0,0,B372/E374)</f>
        <v>0</v>
      </c>
      <c r="C374" s="77"/>
      <c r="D374" s="78" t="s">
        <v>89</v>
      </c>
      <c r="E374" s="77">
        <f>SUMPRODUCT(B375:E375,B375:E375,B378:E378)-E372*E372</f>
        <v>0</v>
      </c>
      <c r="F374" s="77"/>
      <c r="G374" s="77"/>
      <c r="H374" s="70"/>
      <c r="I374" s="7"/>
      <c r="L374" s="17" t="str">
        <f>L$14</f>
        <v>Y - число начисленных баллов.</v>
      </c>
    </row>
    <row r="375" spans="1:12" ht="19.5" thickBot="1">
      <c r="A375" s="67" t="s">
        <v>80</v>
      </c>
      <c r="B375" s="52">
        <v>0</v>
      </c>
      <c r="C375" s="52">
        <v>1</v>
      </c>
      <c r="D375" s="52">
        <v>2</v>
      </c>
      <c r="E375" s="53">
        <v>3</v>
      </c>
      <c r="G375" s="71"/>
      <c r="H375" s="70"/>
      <c r="I375" s="7"/>
      <c r="L375" s="17">
        <f>L$15</f>
        <v>0</v>
      </c>
    </row>
    <row r="376" spans="1:12" ht="20.25" thickTop="1" thickBot="1">
      <c r="A376" s="28">
        <v>2</v>
      </c>
      <c r="B376" s="48">
        <f>IF(Протоколы!F378=0,0,Протоколы!B376/Протоколы!F378)</f>
        <v>0</v>
      </c>
      <c r="C376" s="48">
        <f>IF(Протоколы!F378=0,0,Протоколы!C376/Протоколы!F378)</f>
        <v>0</v>
      </c>
      <c r="D376" s="48">
        <f>IF(Протоколы!F378=0,0,Протоколы!D376/Протоколы!F378)</f>
        <v>0</v>
      </c>
      <c r="E376" s="48">
        <f>IF(Протоколы!F378=0,0,Протоколы!E376/Протоколы!F378)</f>
        <v>0</v>
      </c>
      <c r="F376" s="62">
        <f>SUM(B376:E376)</f>
        <v>0</v>
      </c>
      <c r="G376" s="69"/>
      <c r="H376" s="70"/>
      <c r="I376" s="7"/>
      <c r="L376" s="17">
        <f>L$16</f>
        <v>0</v>
      </c>
    </row>
    <row r="377" spans="1:12" ht="19.5" thickBot="1">
      <c r="A377" s="29">
        <v>3</v>
      </c>
      <c r="B377" s="48">
        <f>IF(Протоколы!F378=0,0,Протоколы!B377/Протоколы!F378)</f>
        <v>0</v>
      </c>
      <c r="C377" s="48">
        <f>IF(Протоколы!F378=0,0,Протоколы!C377/Протоколы!F378)</f>
        <v>0</v>
      </c>
      <c r="D377" s="48">
        <f>IF(Протоколы!F378=0,0,Протоколы!D377/Протоколы!F378)</f>
        <v>0</v>
      </c>
      <c r="E377" s="48">
        <f>IF(Протоколы!F378=0,0,Протоколы!E377/Протоколы!F378)</f>
        <v>0</v>
      </c>
      <c r="F377" s="63">
        <f>SUM(B377:E377)</f>
        <v>0</v>
      </c>
      <c r="G377" s="72"/>
      <c r="H377" s="70"/>
      <c r="I377" s="7"/>
      <c r="L377" s="17">
        <f>L$17</f>
        <v>0</v>
      </c>
    </row>
    <row r="378" spans="1:12" ht="19.5" thickTop="1" thickBot="1">
      <c r="B378" s="64">
        <f>B376+B377</f>
        <v>0</v>
      </c>
      <c r="C378" s="65">
        <f t="shared" ref="C378:E378" si="20">C376+C377</f>
        <v>0</v>
      </c>
      <c r="D378" s="65">
        <f t="shared" si="20"/>
        <v>0</v>
      </c>
      <c r="E378" s="66">
        <f t="shared" si="20"/>
        <v>0</v>
      </c>
      <c r="F378" s="45">
        <f>F376+F377</f>
        <v>0</v>
      </c>
    </row>
    <row r="379" spans="1:12" ht="20.25" thickTop="1" thickBot="1">
      <c r="A379" s="5" t="str">
        <f>'Название и список группы'!A22</f>
        <v>Тюленев</v>
      </c>
      <c r="B379" s="18" t="str">
        <f>'Название и список группы'!B22</f>
        <v>Данил Андреевич</v>
      </c>
      <c r="C379" s="18"/>
      <c r="D379" s="18"/>
      <c r="E379" s="18"/>
      <c r="F379" s="18"/>
      <c r="G379" s="18"/>
      <c r="H379" s="18"/>
      <c r="I379" s="18"/>
      <c r="J379" s="18"/>
    </row>
    <row r="380" spans="1:12" ht="19.5" thickTop="1" thickBot="1">
      <c r="A380" s="75" t="s">
        <v>95</v>
      </c>
      <c r="B380" s="14">
        <v>0</v>
      </c>
      <c r="C380" s="14">
        <v>1</v>
      </c>
      <c r="D380" s="14">
        <v>2</v>
      </c>
      <c r="E380" s="14">
        <v>3</v>
      </c>
      <c r="F380" s="69"/>
      <c r="G380" s="68"/>
      <c r="H380" s="68"/>
      <c r="I380" s="3"/>
      <c r="J380" s="73" t="s">
        <v>0</v>
      </c>
      <c r="L380" s="4" t="str">
        <f>L$2</f>
        <v>12 серий бросков монеты</v>
      </c>
    </row>
    <row r="381" spans="1:12" ht="20.25" thickTop="1" thickBot="1">
      <c r="A381" s="75" t="s">
        <v>82</v>
      </c>
      <c r="B381" s="80">
        <f>IF(B396=0,0,SUMPRODUCT(A394:A395,B394:B395)/B396)</f>
        <v>0</v>
      </c>
      <c r="C381" s="81">
        <f>IF(C396=0,0,SUMPRODUCT(A394:A395,C394:C395)/C396)</f>
        <v>0</v>
      </c>
      <c r="D381" s="81">
        <f>IF(D396=0,0,SUMPRODUCT(A394:A395,D394:D395)/D396)</f>
        <v>0</v>
      </c>
      <c r="E381" s="15">
        <f>IF(E396=0,0,SUMPRODUCT(A394:A395,E394:E395)/E396)</f>
        <v>0</v>
      </c>
      <c r="F381" s="69"/>
      <c r="G381" s="69"/>
      <c r="H381" s="70"/>
      <c r="I381" s="6"/>
      <c r="J381" s="74">
        <f>Протоколы!J381</f>
        <v>9.9999999999999995E-7</v>
      </c>
      <c r="L381" s="17" t="str">
        <f>L$3</f>
        <v>Если в первом броске серии</v>
      </c>
    </row>
    <row r="382" spans="1:12" ht="19.5" thickTop="1">
      <c r="A382" s="78" t="s">
        <v>92</v>
      </c>
      <c r="B382" s="82">
        <f>B392*(B380-E390)+E389</f>
        <v>0</v>
      </c>
      <c r="C382" s="21">
        <f>B392*(C380-E390)+E389</f>
        <v>0</v>
      </c>
      <c r="D382" s="21">
        <f>B392*(D380-E390)+E389</f>
        <v>0</v>
      </c>
      <c r="E382" s="83">
        <f>B392*(E380-E390)+E389</f>
        <v>0</v>
      </c>
      <c r="F382" s="77"/>
      <c r="G382" s="77"/>
      <c r="H382" s="70"/>
      <c r="I382" s="6"/>
      <c r="L382" s="17" t="str">
        <f>L$4</f>
        <v>выпал "орел", то начисляется 1 балл и</v>
      </c>
    </row>
    <row r="383" spans="1:12" ht="18.75">
      <c r="A383" s="75" t="s">
        <v>94</v>
      </c>
      <c r="B383" s="84"/>
      <c r="C383" s="76"/>
      <c r="D383" s="21">
        <f>IF(F394=0,0,SUMPRODUCT(B393:E393,B394:E394)/F394)</f>
        <v>0</v>
      </c>
      <c r="E383" s="85">
        <f>IF(F394=0,0,SUMPRODUCT(B393:E393,B395:E395)/F394)</f>
        <v>0</v>
      </c>
      <c r="F383" s="77"/>
      <c r="G383" s="77"/>
      <c r="H383" s="70"/>
      <c r="I383" s="6"/>
      <c r="L383" s="17" t="str">
        <f>L$5</f>
        <v xml:space="preserve"> серию завершает второй бросок.</v>
      </c>
    </row>
    <row r="384" spans="1:12" ht="19.5" thickBot="1">
      <c r="A384" s="78" t="s">
        <v>91</v>
      </c>
      <c r="B384" s="86"/>
      <c r="C384" s="87"/>
      <c r="D384" s="88">
        <f>B391*(D380-E389)+E390</f>
        <v>0</v>
      </c>
      <c r="E384" s="89">
        <f>B391*(E380-E389)+E390</f>
        <v>0</v>
      </c>
      <c r="F384" s="77"/>
      <c r="G384" s="77"/>
      <c r="H384" s="70"/>
      <c r="I384" s="7"/>
      <c r="L384" s="17" t="str">
        <f>L$6</f>
        <v xml:space="preserve"> Если на втором броске "орел",</v>
      </c>
    </row>
    <row r="385" spans="1:12" ht="19.5" thickTop="1">
      <c r="A385" s="75"/>
      <c r="B385" s="77"/>
      <c r="C385" s="77"/>
      <c r="D385" s="77"/>
      <c r="E385" s="76"/>
      <c r="F385" s="77"/>
      <c r="G385" s="77"/>
      <c r="H385" s="70"/>
      <c r="I385" s="7"/>
      <c r="L385" s="17" t="str">
        <f>L$7</f>
        <v>добавляют 2 балла, иначе 0.</v>
      </c>
    </row>
    <row r="386" spans="1:12" ht="18.75">
      <c r="A386" s="78"/>
      <c r="B386" s="77"/>
      <c r="C386" s="77"/>
      <c r="D386" s="77"/>
      <c r="E386" s="77"/>
      <c r="F386" s="77"/>
      <c r="G386" s="77"/>
      <c r="H386" s="70"/>
      <c r="I386" s="7"/>
      <c r="L386" s="17" t="str">
        <f>L$8</f>
        <v>Если в первом броске серии</v>
      </c>
    </row>
    <row r="387" spans="1:12" ht="18.75">
      <c r="A387" s="78"/>
      <c r="B387" s="77"/>
      <c r="C387" s="77"/>
      <c r="D387" s="77"/>
      <c r="E387" s="77"/>
      <c r="F387" s="77"/>
      <c r="G387" s="77"/>
      <c r="H387" s="70"/>
      <c r="I387" s="7"/>
      <c r="L387" s="17" t="str">
        <f>L$9</f>
        <v>выпала "решка", то серию завершают</v>
      </c>
    </row>
    <row r="388" spans="1:12" ht="18.75">
      <c r="A388" s="78"/>
      <c r="B388" s="77"/>
      <c r="C388" s="77"/>
      <c r="D388" s="77"/>
      <c r="E388" s="77"/>
      <c r="F388" s="77"/>
      <c r="G388" s="77"/>
      <c r="H388" s="70"/>
      <c r="I388" s="7"/>
      <c r="L388" s="17" t="str">
        <f>L$10</f>
        <v xml:space="preserve"> второй и третий броски.</v>
      </c>
    </row>
    <row r="389" spans="1:12" ht="18.75">
      <c r="A389" s="78" t="s">
        <v>86</v>
      </c>
      <c r="B389" s="77">
        <f>A394*SUMPRODUCT(B393:E393,B394:E394)+A395*SUMPRODUCT(B393:E393,B395:E395)</f>
        <v>0</v>
      </c>
      <c r="C389" s="77"/>
      <c r="D389" s="78" t="s">
        <v>83</v>
      </c>
      <c r="E389" s="77">
        <f>SUMPRODUCT(A394:A395,F394:F395)</f>
        <v>0</v>
      </c>
      <c r="F389" s="77"/>
      <c r="G389" s="77"/>
      <c r="H389" s="70"/>
      <c r="I389" s="7"/>
      <c r="L389" s="17" t="str">
        <f>L$11</f>
        <v xml:space="preserve"> За каждого "орла" при 2 и 3-м броске</v>
      </c>
    </row>
    <row r="390" spans="1:12" ht="18.75">
      <c r="A390" s="78" t="s">
        <v>85</v>
      </c>
      <c r="B390" s="77">
        <f>B389-E389*E390</f>
        <v>0</v>
      </c>
      <c r="C390" s="77"/>
      <c r="D390" s="78" t="s">
        <v>84</v>
      </c>
      <c r="E390" s="77">
        <f>SUMPRODUCT(B393:E393,B396:E396)</f>
        <v>0</v>
      </c>
      <c r="F390" s="77"/>
      <c r="G390" s="77"/>
      <c r="H390" s="70"/>
      <c r="I390" s="7"/>
      <c r="L390" s="17" t="str">
        <f>L$12</f>
        <v>начисляется 1 балл.</v>
      </c>
    </row>
    <row r="391" spans="1:12" ht="18.75">
      <c r="A391" s="78" t="s">
        <v>87</v>
      </c>
      <c r="B391" s="77">
        <f>IF(E391=0,0,B390/E391)</f>
        <v>0</v>
      </c>
      <c r="C391" s="77"/>
      <c r="D391" s="78" t="s">
        <v>88</v>
      </c>
      <c r="E391" s="77">
        <f>SUMPRODUCT(A394:A395,A394:A395,F394:F395)-E389*E389</f>
        <v>0</v>
      </c>
      <c r="F391" s="77"/>
      <c r="G391" s="77"/>
      <c r="H391" s="70"/>
      <c r="I391" s="7"/>
      <c r="L391" s="17" t="str">
        <f>L$13</f>
        <v>X - общее число бросков в серии,</v>
      </c>
    </row>
    <row r="392" spans="1:12" ht="18.75">
      <c r="A392" s="78" t="s">
        <v>90</v>
      </c>
      <c r="B392" s="77">
        <f>IF(E391=0,0,B390/E392)</f>
        <v>0</v>
      </c>
      <c r="C392" s="77"/>
      <c r="D392" s="78" t="s">
        <v>89</v>
      </c>
      <c r="E392" s="77">
        <f>SUMPRODUCT(B393:E393,B393:E393,B396:E396)-E390*E390</f>
        <v>0</v>
      </c>
      <c r="F392" s="77"/>
      <c r="G392" s="77"/>
      <c r="H392" s="70"/>
      <c r="I392" s="7"/>
      <c r="L392" s="17" t="str">
        <f>L$14</f>
        <v>Y - число начисленных баллов.</v>
      </c>
    </row>
    <row r="393" spans="1:12" ht="19.5" thickBot="1">
      <c r="A393" s="67" t="s">
        <v>80</v>
      </c>
      <c r="B393" s="52">
        <v>0</v>
      </c>
      <c r="C393" s="52">
        <v>1</v>
      </c>
      <c r="D393" s="52">
        <v>2</v>
      </c>
      <c r="E393" s="53">
        <v>3</v>
      </c>
      <c r="G393" s="71"/>
      <c r="H393" s="70"/>
      <c r="I393" s="7"/>
      <c r="L393" s="17">
        <f>L$15</f>
        <v>0</v>
      </c>
    </row>
    <row r="394" spans="1:12" ht="20.25" thickTop="1" thickBot="1">
      <c r="A394" s="28">
        <v>2</v>
      </c>
      <c r="B394" s="48">
        <f>IF(Протоколы!F396=0,0,Протоколы!B394/Протоколы!F396)</f>
        <v>0</v>
      </c>
      <c r="C394" s="48">
        <f>IF(Протоколы!F396=0,0,Протоколы!C394/Протоколы!F396)</f>
        <v>0</v>
      </c>
      <c r="D394" s="48">
        <f>IF(Протоколы!F396=0,0,Протоколы!D394/Протоколы!F396)</f>
        <v>0</v>
      </c>
      <c r="E394" s="48">
        <f>IF(Протоколы!F396=0,0,Протоколы!E394/Протоколы!F396)</f>
        <v>0</v>
      </c>
      <c r="F394" s="62">
        <f>SUM(B394:E394)</f>
        <v>0</v>
      </c>
      <c r="G394" s="69"/>
      <c r="H394" s="70"/>
      <c r="I394" s="7"/>
      <c r="L394" s="17">
        <f>L$16</f>
        <v>0</v>
      </c>
    </row>
    <row r="395" spans="1:12" ht="19.5" thickBot="1">
      <c r="A395" s="29">
        <v>3</v>
      </c>
      <c r="B395" s="48">
        <f>IF(Протоколы!F396=0,0,Протоколы!B395/Протоколы!F396)</f>
        <v>0</v>
      </c>
      <c r="C395" s="48">
        <f>IF(Протоколы!F396=0,0,Протоколы!C395/Протоколы!F396)</f>
        <v>0</v>
      </c>
      <c r="D395" s="48">
        <f>IF(Протоколы!F396=0,0,Протоколы!D395/Протоколы!F396)</f>
        <v>0</v>
      </c>
      <c r="E395" s="48">
        <f>IF(Протоколы!F396=0,0,Протоколы!E395/Протоколы!F396)</f>
        <v>0</v>
      </c>
      <c r="F395" s="63">
        <f>SUM(B395:E395)</f>
        <v>0</v>
      </c>
      <c r="G395" s="72"/>
      <c r="H395" s="70"/>
      <c r="I395" s="7"/>
      <c r="L395" s="17">
        <f>L$17</f>
        <v>0</v>
      </c>
    </row>
    <row r="396" spans="1:12" ht="19.5" thickTop="1" thickBot="1">
      <c r="B396" s="64">
        <f>B394+B395</f>
        <v>0</v>
      </c>
      <c r="C396" s="65">
        <f t="shared" ref="C396:E396" si="21">C394+C395</f>
        <v>0</v>
      </c>
      <c r="D396" s="65">
        <f t="shared" si="21"/>
        <v>0</v>
      </c>
      <c r="E396" s="66">
        <f t="shared" si="21"/>
        <v>0</v>
      </c>
      <c r="F396" s="45">
        <f>F394+F395</f>
        <v>0</v>
      </c>
    </row>
    <row r="397" spans="1:12" ht="20.25" thickTop="1" thickBot="1">
      <c r="A397" s="5" t="str">
        <f>'Название и список группы'!A23</f>
        <v>Фоменко</v>
      </c>
      <c r="B397" s="18" t="str">
        <f>'Название и список группы'!B23</f>
        <v>Валерия Алексеевна</v>
      </c>
      <c r="C397" s="18"/>
      <c r="D397" s="18"/>
      <c r="E397" s="18"/>
      <c r="F397" s="18"/>
      <c r="G397" s="18"/>
      <c r="H397" s="18"/>
      <c r="I397" s="18"/>
      <c r="J397" s="18"/>
    </row>
    <row r="398" spans="1:12" ht="19.5" thickTop="1" thickBot="1">
      <c r="A398" s="75" t="s">
        <v>95</v>
      </c>
      <c r="B398" s="14">
        <v>0</v>
      </c>
      <c r="C398" s="14">
        <v>1</v>
      </c>
      <c r="D398" s="14">
        <v>2</v>
      </c>
      <c r="E398" s="14">
        <v>3</v>
      </c>
      <c r="F398" s="69"/>
      <c r="G398" s="68"/>
      <c r="H398" s="68"/>
      <c r="I398" s="3"/>
      <c r="J398" s="73" t="s">
        <v>0</v>
      </c>
      <c r="L398" s="4" t="str">
        <f>L$2</f>
        <v>12 серий бросков монеты</v>
      </c>
    </row>
    <row r="399" spans="1:12" ht="20.25" thickTop="1" thickBot="1">
      <c r="A399" s="75" t="s">
        <v>82</v>
      </c>
      <c r="B399" s="80">
        <f>IF(B414=0,0,SUMPRODUCT(A412:A413,B412:B413)/B414)</f>
        <v>0</v>
      </c>
      <c r="C399" s="81">
        <f>IF(C414=0,0,SUMPRODUCT(A412:A413,C412:C413)/C414)</f>
        <v>0</v>
      </c>
      <c r="D399" s="81">
        <f>IF(D414=0,0,SUMPRODUCT(A412:A413,D412:D413)/D414)</f>
        <v>0</v>
      </c>
      <c r="E399" s="15">
        <f>IF(E414=0,0,SUMPRODUCT(A412:A413,E412:E413)/E414)</f>
        <v>0</v>
      </c>
      <c r="F399" s="69"/>
      <c r="G399" s="69"/>
      <c r="H399" s="70"/>
      <c r="I399" s="6"/>
      <c r="J399" s="74">
        <f>Протоколы!J399</f>
        <v>9.9999999999999995E-7</v>
      </c>
      <c r="L399" s="17" t="str">
        <f>L$3</f>
        <v>Если в первом броске серии</v>
      </c>
    </row>
    <row r="400" spans="1:12" ht="19.5" thickTop="1">
      <c r="A400" s="78" t="s">
        <v>92</v>
      </c>
      <c r="B400" s="82">
        <f>B410*(B398-E408)+E407</f>
        <v>0</v>
      </c>
      <c r="C400" s="21">
        <f>B410*(C398-E408)+E407</f>
        <v>0</v>
      </c>
      <c r="D400" s="21">
        <f>B410*(D398-E408)+E407</f>
        <v>0</v>
      </c>
      <c r="E400" s="83">
        <f>B410*(E398-E408)+E407</f>
        <v>0</v>
      </c>
      <c r="F400" s="77"/>
      <c r="G400" s="77"/>
      <c r="H400" s="70"/>
      <c r="I400" s="6"/>
      <c r="L400" s="17" t="str">
        <f>L$4</f>
        <v>выпал "орел", то начисляется 1 балл и</v>
      </c>
    </row>
    <row r="401" spans="1:12" ht="18.75">
      <c r="A401" s="75" t="s">
        <v>94</v>
      </c>
      <c r="B401" s="84"/>
      <c r="C401" s="76"/>
      <c r="D401" s="21">
        <f>IF(F412=0,0,SUMPRODUCT(B411:E411,B412:E412)/F412)</f>
        <v>0</v>
      </c>
      <c r="E401" s="85">
        <f>IF(F412=0,0,SUMPRODUCT(B411:E411,B413:E413)/F412)</f>
        <v>0</v>
      </c>
      <c r="F401" s="77"/>
      <c r="G401" s="77"/>
      <c r="H401" s="70"/>
      <c r="I401" s="6"/>
      <c r="L401" s="17" t="str">
        <f>L$5</f>
        <v xml:space="preserve"> серию завершает второй бросок.</v>
      </c>
    </row>
    <row r="402" spans="1:12" ht="19.5" thickBot="1">
      <c r="A402" s="78" t="s">
        <v>91</v>
      </c>
      <c r="B402" s="86"/>
      <c r="C402" s="87"/>
      <c r="D402" s="88">
        <f>B409*(D398-E407)+E408</f>
        <v>0</v>
      </c>
      <c r="E402" s="89">
        <f>B409*(E398-E407)+E408</f>
        <v>0</v>
      </c>
      <c r="F402" s="77"/>
      <c r="G402" s="77"/>
      <c r="H402" s="70"/>
      <c r="I402" s="7"/>
      <c r="L402" s="17" t="str">
        <f>L$6</f>
        <v xml:space="preserve"> Если на втором броске "орел",</v>
      </c>
    </row>
    <row r="403" spans="1:12" ht="19.5" thickTop="1">
      <c r="A403" s="75"/>
      <c r="B403" s="77"/>
      <c r="C403" s="77"/>
      <c r="D403" s="77"/>
      <c r="E403" s="76"/>
      <c r="F403" s="77"/>
      <c r="G403" s="77"/>
      <c r="H403" s="70"/>
      <c r="I403" s="7"/>
      <c r="L403" s="17" t="str">
        <f>L$7</f>
        <v>добавляют 2 балла, иначе 0.</v>
      </c>
    </row>
    <row r="404" spans="1:12" ht="18.75">
      <c r="A404" s="78"/>
      <c r="B404" s="77"/>
      <c r="C404" s="77"/>
      <c r="D404" s="77"/>
      <c r="E404" s="77"/>
      <c r="F404" s="77"/>
      <c r="G404" s="77"/>
      <c r="H404" s="70"/>
      <c r="I404" s="7"/>
      <c r="L404" s="17" t="str">
        <f>L$8</f>
        <v>Если в первом броске серии</v>
      </c>
    </row>
    <row r="405" spans="1:12" ht="18.75">
      <c r="A405" s="78"/>
      <c r="B405" s="77"/>
      <c r="C405" s="77"/>
      <c r="D405" s="77"/>
      <c r="E405" s="77"/>
      <c r="F405" s="77"/>
      <c r="G405" s="77"/>
      <c r="H405" s="70"/>
      <c r="I405" s="7"/>
      <c r="L405" s="17" t="str">
        <f>L$9</f>
        <v>выпала "решка", то серию завершают</v>
      </c>
    </row>
    <row r="406" spans="1:12" ht="18.75">
      <c r="A406" s="78"/>
      <c r="B406" s="77"/>
      <c r="C406" s="77"/>
      <c r="D406" s="77"/>
      <c r="E406" s="77"/>
      <c r="F406" s="77"/>
      <c r="G406" s="77"/>
      <c r="H406" s="70"/>
      <c r="I406" s="7"/>
      <c r="L406" s="17" t="str">
        <f>L$10</f>
        <v xml:space="preserve"> второй и третий броски.</v>
      </c>
    </row>
    <row r="407" spans="1:12" ht="18.75">
      <c r="A407" s="78" t="s">
        <v>86</v>
      </c>
      <c r="B407" s="77">
        <f>A412*SUMPRODUCT(B411:E411,B412:E412)+A413*SUMPRODUCT(B411:E411,B413:E413)</f>
        <v>0</v>
      </c>
      <c r="C407" s="77"/>
      <c r="D407" s="78" t="s">
        <v>83</v>
      </c>
      <c r="E407" s="77">
        <f>SUMPRODUCT(A412:A413,F412:F413)</f>
        <v>0</v>
      </c>
      <c r="F407" s="77"/>
      <c r="G407" s="77"/>
      <c r="H407" s="70"/>
      <c r="I407" s="7"/>
      <c r="L407" s="17" t="str">
        <f>L$11</f>
        <v xml:space="preserve"> За каждого "орла" при 2 и 3-м броске</v>
      </c>
    </row>
    <row r="408" spans="1:12" ht="18.75">
      <c r="A408" s="78" t="s">
        <v>85</v>
      </c>
      <c r="B408" s="77">
        <f>B407-E407*E408</f>
        <v>0</v>
      </c>
      <c r="C408" s="77"/>
      <c r="D408" s="78" t="s">
        <v>84</v>
      </c>
      <c r="E408" s="77">
        <f>SUMPRODUCT(B411:E411,B414:E414)</f>
        <v>0</v>
      </c>
      <c r="F408" s="77"/>
      <c r="G408" s="77"/>
      <c r="H408" s="70"/>
      <c r="I408" s="7"/>
      <c r="L408" s="17" t="str">
        <f>L$12</f>
        <v>начисляется 1 балл.</v>
      </c>
    </row>
    <row r="409" spans="1:12" ht="18.75">
      <c r="A409" s="78" t="s">
        <v>87</v>
      </c>
      <c r="B409" s="77">
        <f>IF(E409=0,0,B408/E409)</f>
        <v>0</v>
      </c>
      <c r="C409" s="77"/>
      <c r="D409" s="78" t="s">
        <v>88</v>
      </c>
      <c r="E409" s="77">
        <f>SUMPRODUCT(A412:A413,A412:A413,F412:F413)-E407*E407</f>
        <v>0</v>
      </c>
      <c r="F409" s="77"/>
      <c r="G409" s="77"/>
      <c r="H409" s="70"/>
      <c r="I409" s="7"/>
      <c r="L409" s="17" t="str">
        <f>L$13</f>
        <v>X - общее число бросков в серии,</v>
      </c>
    </row>
    <row r="410" spans="1:12" ht="18.75">
      <c r="A410" s="78" t="s">
        <v>90</v>
      </c>
      <c r="B410" s="77">
        <f>IF(E409=0,0,B408/E410)</f>
        <v>0</v>
      </c>
      <c r="C410" s="77"/>
      <c r="D410" s="78" t="s">
        <v>89</v>
      </c>
      <c r="E410" s="77">
        <f>SUMPRODUCT(B411:E411,B411:E411,B414:E414)-E408*E408</f>
        <v>0</v>
      </c>
      <c r="F410" s="77"/>
      <c r="G410" s="77"/>
      <c r="H410" s="70"/>
      <c r="I410" s="7"/>
      <c r="L410" s="17" t="str">
        <f>L$14</f>
        <v>Y - число начисленных баллов.</v>
      </c>
    </row>
    <row r="411" spans="1:12" ht="19.5" thickBot="1">
      <c r="A411" s="67" t="s">
        <v>80</v>
      </c>
      <c r="B411" s="52">
        <v>0</v>
      </c>
      <c r="C411" s="52">
        <v>1</v>
      </c>
      <c r="D411" s="52">
        <v>2</v>
      </c>
      <c r="E411" s="53">
        <v>3</v>
      </c>
      <c r="G411" s="71"/>
      <c r="H411" s="70"/>
      <c r="I411" s="7"/>
      <c r="L411" s="17">
        <f>L$15</f>
        <v>0</v>
      </c>
    </row>
    <row r="412" spans="1:12" ht="20.25" thickTop="1" thickBot="1">
      <c r="A412" s="28">
        <v>2</v>
      </c>
      <c r="B412" s="48">
        <f>IF(Протоколы!F414=0,0,Протоколы!B412/Протоколы!F414)</f>
        <v>0</v>
      </c>
      <c r="C412" s="48">
        <f>IF(Протоколы!F414=0,0,Протоколы!C412/Протоколы!F414)</f>
        <v>0</v>
      </c>
      <c r="D412" s="48">
        <f>IF(Протоколы!F414=0,0,Протоколы!D412/Протоколы!F414)</f>
        <v>0</v>
      </c>
      <c r="E412" s="48">
        <f>IF(Протоколы!F414=0,0,Протоколы!E412/Протоколы!F414)</f>
        <v>0</v>
      </c>
      <c r="F412" s="62">
        <f>SUM(B412:E412)</f>
        <v>0</v>
      </c>
      <c r="G412" s="69"/>
      <c r="H412" s="70"/>
      <c r="I412" s="7"/>
      <c r="L412" s="17">
        <f>L$16</f>
        <v>0</v>
      </c>
    </row>
    <row r="413" spans="1:12" ht="19.5" thickBot="1">
      <c r="A413" s="29">
        <v>3</v>
      </c>
      <c r="B413" s="48">
        <f>IF(Протоколы!F414=0,0,Протоколы!B413/Протоколы!F414)</f>
        <v>0</v>
      </c>
      <c r="C413" s="48">
        <f>IF(Протоколы!F414=0,0,Протоколы!C413/Протоколы!F414)</f>
        <v>0</v>
      </c>
      <c r="D413" s="48">
        <f>IF(Протоколы!F414=0,0,Протоколы!D413/Протоколы!F414)</f>
        <v>0</v>
      </c>
      <c r="E413" s="48">
        <f>IF(Протоколы!F414=0,0,Протоколы!E413/Протоколы!F414)</f>
        <v>0</v>
      </c>
      <c r="F413" s="63">
        <f>SUM(B413:E413)</f>
        <v>0</v>
      </c>
      <c r="G413" s="72"/>
      <c r="H413" s="70"/>
      <c r="I413" s="7"/>
      <c r="L413" s="17">
        <f>L$17</f>
        <v>0</v>
      </c>
    </row>
    <row r="414" spans="1:12" ht="19.5" thickTop="1" thickBot="1">
      <c r="B414" s="64">
        <f>B412+B413</f>
        <v>0</v>
      </c>
      <c r="C414" s="65">
        <f t="shared" ref="C414:E414" si="22">C412+C413</f>
        <v>0</v>
      </c>
      <c r="D414" s="65">
        <f t="shared" si="22"/>
        <v>0</v>
      </c>
      <c r="E414" s="66">
        <f t="shared" si="22"/>
        <v>0</v>
      </c>
      <c r="F414" s="45">
        <f>F412+F413</f>
        <v>0</v>
      </c>
    </row>
    <row r="415" spans="1:12" ht="20.25" thickTop="1" thickBot="1">
      <c r="A415" s="5" t="str">
        <f>'Название и список группы'!A24</f>
        <v>Шершнев</v>
      </c>
      <c r="B415" s="18" t="str">
        <f>'Название и список группы'!B24</f>
        <v>Алексей Алексеевич</v>
      </c>
      <c r="C415" s="18"/>
      <c r="D415" s="18"/>
      <c r="E415" s="18"/>
      <c r="F415" s="18"/>
      <c r="G415" s="18"/>
      <c r="H415" s="18"/>
      <c r="I415" s="18"/>
      <c r="J415" s="18"/>
    </row>
    <row r="416" spans="1:12" ht="19.5" thickTop="1" thickBot="1">
      <c r="A416" s="75" t="s">
        <v>95</v>
      </c>
      <c r="B416" s="14">
        <v>0</v>
      </c>
      <c r="C416" s="14">
        <v>1</v>
      </c>
      <c r="D416" s="14">
        <v>2</v>
      </c>
      <c r="E416" s="14">
        <v>3</v>
      </c>
      <c r="F416" s="69"/>
      <c r="G416" s="68"/>
      <c r="H416" s="68"/>
      <c r="I416" s="3"/>
      <c r="J416" s="73" t="s">
        <v>0</v>
      </c>
      <c r="L416" s="4" t="str">
        <f>L$2</f>
        <v>12 серий бросков монеты</v>
      </c>
    </row>
    <row r="417" spans="1:12" ht="20.25" thickTop="1" thickBot="1">
      <c r="A417" s="75" t="s">
        <v>82</v>
      </c>
      <c r="B417" s="80">
        <f>IF(B432=0,0,SUMPRODUCT(A430:A431,B430:B431)/B432)</f>
        <v>0</v>
      </c>
      <c r="C417" s="81">
        <f>IF(C432=0,0,SUMPRODUCT(A430:A431,C430:C431)/C432)</f>
        <v>0</v>
      </c>
      <c r="D417" s="81">
        <f>IF(D432=0,0,SUMPRODUCT(A430:A431,D430:D431)/D432)</f>
        <v>0</v>
      </c>
      <c r="E417" s="15">
        <f>IF(E432=0,0,SUMPRODUCT(A430:A431,E430:E431)/E432)</f>
        <v>0</v>
      </c>
      <c r="F417" s="69"/>
      <c r="G417" s="69"/>
      <c r="H417" s="70"/>
      <c r="I417" s="6"/>
      <c r="J417" s="74">
        <f>Протоколы!J417</f>
        <v>9.9999999999999995E-7</v>
      </c>
      <c r="L417" s="17" t="str">
        <f>L$3</f>
        <v>Если в первом броске серии</v>
      </c>
    </row>
    <row r="418" spans="1:12" ht="19.5" thickTop="1">
      <c r="A418" s="78" t="s">
        <v>92</v>
      </c>
      <c r="B418" s="82">
        <f>B428*(B416-E426)+E425</f>
        <v>0</v>
      </c>
      <c r="C418" s="21">
        <f>B428*(C416-E426)+E425</f>
        <v>0</v>
      </c>
      <c r="D418" s="21">
        <f>B428*(D416-E426)+E425</f>
        <v>0</v>
      </c>
      <c r="E418" s="83">
        <f>B428*(E416-E426)+E425</f>
        <v>0</v>
      </c>
      <c r="F418" s="77"/>
      <c r="G418" s="77"/>
      <c r="H418" s="70"/>
      <c r="I418" s="6"/>
      <c r="L418" s="17" t="str">
        <f>L$4</f>
        <v>выпал "орел", то начисляется 1 балл и</v>
      </c>
    </row>
    <row r="419" spans="1:12" ht="18.75">
      <c r="A419" s="75" t="s">
        <v>94</v>
      </c>
      <c r="B419" s="84"/>
      <c r="C419" s="76"/>
      <c r="D419" s="21">
        <f>IF(F430=0,0,SUMPRODUCT(B429:E429,B430:E430)/F430)</f>
        <v>0</v>
      </c>
      <c r="E419" s="85">
        <f>IF(F430=0,0,SUMPRODUCT(B429:E429,B431:E431)/F430)</f>
        <v>0</v>
      </c>
      <c r="F419" s="77"/>
      <c r="G419" s="77"/>
      <c r="H419" s="70"/>
      <c r="I419" s="6"/>
      <c r="L419" s="17" t="str">
        <f>L$5</f>
        <v xml:space="preserve"> серию завершает второй бросок.</v>
      </c>
    </row>
    <row r="420" spans="1:12" ht="19.5" thickBot="1">
      <c r="A420" s="78" t="s">
        <v>91</v>
      </c>
      <c r="B420" s="86"/>
      <c r="C420" s="87"/>
      <c r="D420" s="88">
        <f>B427*(D416-E425)+E426</f>
        <v>0</v>
      </c>
      <c r="E420" s="89">
        <f>B427*(E416-E425)+E426</f>
        <v>0</v>
      </c>
      <c r="F420" s="77"/>
      <c r="G420" s="77"/>
      <c r="H420" s="70"/>
      <c r="I420" s="7"/>
      <c r="L420" s="17" t="str">
        <f>L$6</f>
        <v xml:space="preserve"> Если на втором броске "орел",</v>
      </c>
    </row>
    <row r="421" spans="1:12" ht="19.5" thickTop="1">
      <c r="A421" s="75"/>
      <c r="B421" s="77"/>
      <c r="C421" s="77"/>
      <c r="D421" s="77"/>
      <c r="E421" s="76"/>
      <c r="F421" s="77"/>
      <c r="G421" s="77"/>
      <c r="H421" s="70"/>
      <c r="I421" s="7"/>
      <c r="L421" s="17" t="str">
        <f>L$7</f>
        <v>добавляют 2 балла, иначе 0.</v>
      </c>
    </row>
    <row r="422" spans="1:12" ht="18.75">
      <c r="A422" s="78"/>
      <c r="B422" s="77"/>
      <c r="C422" s="77"/>
      <c r="D422" s="77"/>
      <c r="E422" s="77"/>
      <c r="F422" s="77"/>
      <c r="G422" s="77"/>
      <c r="H422" s="70"/>
      <c r="I422" s="7"/>
      <c r="L422" s="17" t="str">
        <f>L$8</f>
        <v>Если в первом броске серии</v>
      </c>
    </row>
    <row r="423" spans="1:12" ht="18.75">
      <c r="A423" s="78"/>
      <c r="B423" s="77"/>
      <c r="C423" s="77"/>
      <c r="D423" s="77"/>
      <c r="E423" s="77"/>
      <c r="F423" s="77"/>
      <c r="G423" s="77"/>
      <c r="H423" s="70"/>
      <c r="I423" s="7"/>
      <c r="L423" s="17" t="str">
        <f>L$9</f>
        <v>выпала "решка", то серию завершают</v>
      </c>
    </row>
    <row r="424" spans="1:12" ht="18.75">
      <c r="A424" s="78"/>
      <c r="B424" s="77"/>
      <c r="C424" s="77"/>
      <c r="D424" s="77"/>
      <c r="E424" s="77"/>
      <c r="F424" s="77"/>
      <c r="G424" s="77"/>
      <c r="H424" s="70"/>
      <c r="I424" s="7"/>
      <c r="L424" s="17" t="str">
        <f>L$10</f>
        <v xml:space="preserve"> второй и третий броски.</v>
      </c>
    </row>
    <row r="425" spans="1:12" ht="18.75">
      <c r="A425" s="78" t="s">
        <v>86</v>
      </c>
      <c r="B425" s="77">
        <f>A430*SUMPRODUCT(B429:E429,B430:E430)+A431*SUMPRODUCT(B429:E429,B431:E431)</f>
        <v>0</v>
      </c>
      <c r="C425" s="77"/>
      <c r="D425" s="78" t="s">
        <v>83</v>
      </c>
      <c r="E425" s="77">
        <f>SUMPRODUCT(A430:A431,F430:F431)</f>
        <v>0</v>
      </c>
      <c r="F425" s="77"/>
      <c r="G425" s="77"/>
      <c r="H425" s="70"/>
      <c r="I425" s="7"/>
      <c r="L425" s="17" t="str">
        <f>L$11</f>
        <v xml:space="preserve"> За каждого "орла" при 2 и 3-м броске</v>
      </c>
    </row>
    <row r="426" spans="1:12" ht="18.75">
      <c r="A426" s="78" t="s">
        <v>85</v>
      </c>
      <c r="B426" s="77">
        <f>B425-E425*E426</f>
        <v>0</v>
      </c>
      <c r="C426" s="77"/>
      <c r="D426" s="78" t="s">
        <v>84</v>
      </c>
      <c r="E426" s="77">
        <f>SUMPRODUCT(B429:E429,B432:E432)</f>
        <v>0</v>
      </c>
      <c r="F426" s="77"/>
      <c r="G426" s="77"/>
      <c r="H426" s="70"/>
      <c r="I426" s="7"/>
      <c r="L426" s="17" t="str">
        <f>L$12</f>
        <v>начисляется 1 балл.</v>
      </c>
    </row>
    <row r="427" spans="1:12" ht="18.75">
      <c r="A427" s="78" t="s">
        <v>87</v>
      </c>
      <c r="B427" s="77">
        <f>IF(E427=0,0,B426/E427)</f>
        <v>0</v>
      </c>
      <c r="C427" s="77"/>
      <c r="D427" s="78" t="s">
        <v>88</v>
      </c>
      <c r="E427" s="77">
        <f>SUMPRODUCT(A430:A431,A430:A431,F430:F431)-E425*E425</f>
        <v>0</v>
      </c>
      <c r="F427" s="77"/>
      <c r="G427" s="77"/>
      <c r="H427" s="70"/>
      <c r="I427" s="7"/>
      <c r="L427" s="17" t="str">
        <f>L$13</f>
        <v>X - общее число бросков в серии,</v>
      </c>
    </row>
    <row r="428" spans="1:12" ht="18.75">
      <c r="A428" s="78" t="s">
        <v>90</v>
      </c>
      <c r="B428" s="77">
        <f>IF(E427=0,0,B426/E428)</f>
        <v>0</v>
      </c>
      <c r="C428" s="77"/>
      <c r="D428" s="78" t="s">
        <v>89</v>
      </c>
      <c r="E428" s="77">
        <f>SUMPRODUCT(B429:E429,B429:E429,B432:E432)-E426*E426</f>
        <v>0</v>
      </c>
      <c r="F428" s="77"/>
      <c r="G428" s="77"/>
      <c r="H428" s="70"/>
      <c r="I428" s="7"/>
      <c r="L428" s="17" t="str">
        <f>L$14</f>
        <v>Y - число начисленных баллов.</v>
      </c>
    </row>
    <row r="429" spans="1:12" ht="19.5" thickBot="1">
      <c r="A429" s="67" t="s">
        <v>80</v>
      </c>
      <c r="B429" s="52">
        <v>0</v>
      </c>
      <c r="C429" s="52">
        <v>1</v>
      </c>
      <c r="D429" s="52">
        <v>2</v>
      </c>
      <c r="E429" s="53">
        <v>3</v>
      </c>
      <c r="G429" s="71"/>
      <c r="H429" s="70"/>
      <c r="I429" s="7"/>
      <c r="L429" s="17">
        <f>L$15</f>
        <v>0</v>
      </c>
    </row>
    <row r="430" spans="1:12" ht="20.25" thickTop="1" thickBot="1">
      <c r="A430" s="28">
        <v>2</v>
      </c>
      <c r="B430" s="48">
        <f>IF(Протоколы!F432=0,0,Протоколы!B430/Протоколы!F432)</f>
        <v>0</v>
      </c>
      <c r="C430" s="48">
        <f>IF(Протоколы!F432=0,0,Протоколы!C430/Протоколы!F432)</f>
        <v>0</v>
      </c>
      <c r="D430" s="48">
        <f>IF(Протоколы!F432=0,0,Протоколы!D430/Протоколы!F432)</f>
        <v>0</v>
      </c>
      <c r="E430" s="48">
        <f>IF(Протоколы!F432=0,0,Протоколы!E430/Протоколы!F432)</f>
        <v>0</v>
      </c>
      <c r="F430" s="62">
        <f>SUM(B430:E430)</f>
        <v>0</v>
      </c>
      <c r="G430" s="69"/>
      <c r="H430" s="70"/>
      <c r="I430" s="7"/>
      <c r="L430" s="17">
        <f>L$16</f>
        <v>0</v>
      </c>
    </row>
    <row r="431" spans="1:12" ht="19.5" thickBot="1">
      <c r="A431" s="29">
        <v>3</v>
      </c>
      <c r="B431" s="48">
        <f>IF(Протоколы!F432=0,0,Протоколы!B431/Протоколы!F432)</f>
        <v>0</v>
      </c>
      <c r="C431" s="48">
        <f>IF(Протоколы!F432=0,0,Протоколы!C431/Протоколы!F432)</f>
        <v>0</v>
      </c>
      <c r="D431" s="48">
        <f>IF(Протоколы!F432=0,0,Протоколы!D431/Протоколы!F432)</f>
        <v>0</v>
      </c>
      <c r="E431" s="48">
        <f>IF(Протоколы!F432=0,0,Протоколы!E431/Протоколы!F432)</f>
        <v>0</v>
      </c>
      <c r="F431" s="63">
        <f>SUM(B431:E431)</f>
        <v>0</v>
      </c>
      <c r="G431" s="72"/>
      <c r="H431" s="70"/>
      <c r="I431" s="7"/>
      <c r="L431" s="17">
        <f>L$17</f>
        <v>0</v>
      </c>
    </row>
    <row r="432" spans="1:12" ht="19.5" thickTop="1" thickBot="1">
      <c r="B432" s="64">
        <f>B430+B431</f>
        <v>0</v>
      </c>
      <c r="C432" s="65">
        <f t="shared" ref="C432:E432" si="23">C430+C431</f>
        <v>0</v>
      </c>
      <c r="D432" s="65">
        <f t="shared" si="23"/>
        <v>0</v>
      </c>
      <c r="E432" s="66">
        <f t="shared" si="23"/>
        <v>0</v>
      </c>
      <c r="F432" s="45">
        <f>F430+F431</f>
        <v>0</v>
      </c>
    </row>
    <row r="433" spans="1:12" ht="20.25" thickTop="1" thickBot="1">
      <c r="A433" s="5" t="str">
        <f>'Название и список группы'!A25</f>
        <v>24</v>
      </c>
      <c r="B433" s="18">
        <f>'Название и список группы'!B25</f>
        <v>0</v>
      </c>
      <c r="C433" s="18"/>
      <c r="D433" s="18"/>
      <c r="E433" s="18"/>
      <c r="F433" s="18"/>
      <c r="G433" s="18"/>
      <c r="H433" s="18"/>
      <c r="I433" s="18"/>
      <c r="J433" s="18"/>
    </row>
    <row r="434" spans="1:12" ht="19.5" thickTop="1" thickBot="1">
      <c r="A434" s="75" t="s">
        <v>95</v>
      </c>
      <c r="B434" s="14">
        <v>0</v>
      </c>
      <c r="C434" s="14">
        <v>1</v>
      </c>
      <c r="D434" s="14">
        <v>2</v>
      </c>
      <c r="E434" s="14">
        <v>3</v>
      </c>
      <c r="F434" s="69"/>
      <c r="G434" s="68"/>
      <c r="H434" s="68"/>
      <c r="I434" s="3"/>
      <c r="J434" s="73" t="s">
        <v>0</v>
      </c>
      <c r="L434" s="4" t="str">
        <f>L$2</f>
        <v>12 серий бросков монеты</v>
      </c>
    </row>
    <row r="435" spans="1:12" ht="20.25" thickTop="1" thickBot="1">
      <c r="A435" s="75" t="s">
        <v>82</v>
      </c>
      <c r="B435" s="80">
        <f>IF(B450=0,0,SUMPRODUCT(A448:A449,B448:B449)/B450)</f>
        <v>0</v>
      </c>
      <c r="C435" s="81">
        <f>IF(C450=0,0,SUMPRODUCT(A448:A449,C448:C449)/C450)</f>
        <v>0</v>
      </c>
      <c r="D435" s="81">
        <f>IF(D450=0,0,SUMPRODUCT(A448:A449,D448:D449)/D450)</f>
        <v>0</v>
      </c>
      <c r="E435" s="15">
        <f>IF(E450=0,0,SUMPRODUCT(A448:A449,E448:E449)/E450)</f>
        <v>0</v>
      </c>
      <c r="F435" s="69"/>
      <c r="G435" s="69"/>
      <c r="H435" s="70"/>
      <c r="I435" s="6"/>
      <c r="J435" s="74">
        <f>Протоколы!J435</f>
        <v>9.9999999999999995E-7</v>
      </c>
      <c r="L435" s="17" t="str">
        <f>L$3</f>
        <v>Если в первом броске серии</v>
      </c>
    </row>
    <row r="436" spans="1:12" ht="19.5" thickTop="1">
      <c r="A436" s="78" t="s">
        <v>92</v>
      </c>
      <c r="B436" s="82">
        <f>B446*(B434-E444)+E443</f>
        <v>0</v>
      </c>
      <c r="C436" s="21">
        <f>B446*(C434-E444)+E443</f>
        <v>0</v>
      </c>
      <c r="D436" s="21">
        <f>B446*(D434-E444)+E443</f>
        <v>0</v>
      </c>
      <c r="E436" s="83">
        <f>B446*(E434-E444)+E443</f>
        <v>0</v>
      </c>
      <c r="F436" s="77"/>
      <c r="G436" s="77"/>
      <c r="H436" s="70"/>
      <c r="I436" s="6"/>
      <c r="L436" s="17" t="str">
        <f>L$4</f>
        <v>выпал "орел", то начисляется 1 балл и</v>
      </c>
    </row>
    <row r="437" spans="1:12" ht="18.75">
      <c r="A437" s="75" t="s">
        <v>94</v>
      </c>
      <c r="B437" s="84"/>
      <c r="C437" s="76"/>
      <c r="D437" s="21">
        <f>IF(F448=0,0,SUMPRODUCT(B447:E447,B448:E448)/F448)</f>
        <v>0</v>
      </c>
      <c r="E437" s="85">
        <f>IF(F448=0,0,SUMPRODUCT(B447:E447,B449:E449)/F448)</f>
        <v>0</v>
      </c>
      <c r="F437" s="77"/>
      <c r="G437" s="77"/>
      <c r="H437" s="70"/>
      <c r="I437" s="6"/>
      <c r="L437" s="17" t="str">
        <f>L$5</f>
        <v xml:space="preserve"> серию завершает второй бросок.</v>
      </c>
    </row>
    <row r="438" spans="1:12" ht="19.5" thickBot="1">
      <c r="A438" s="78" t="s">
        <v>91</v>
      </c>
      <c r="B438" s="86"/>
      <c r="C438" s="87"/>
      <c r="D438" s="88">
        <f>B445*(D434-E443)+E444</f>
        <v>0</v>
      </c>
      <c r="E438" s="89">
        <f>B445*(E434-E443)+E444</f>
        <v>0</v>
      </c>
      <c r="F438" s="77"/>
      <c r="G438" s="77"/>
      <c r="H438" s="70"/>
      <c r="I438" s="7"/>
      <c r="L438" s="17" t="str">
        <f>L$6</f>
        <v xml:space="preserve"> Если на втором броске "орел",</v>
      </c>
    </row>
    <row r="439" spans="1:12" ht="19.5" thickTop="1">
      <c r="A439" s="75"/>
      <c r="B439" s="77"/>
      <c r="C439" s="77"/>
      <c r="D439" s="77"/>
      <c r="E439" s="76"/>
      <c r="F439" s="77"/>
      <c r="G439" s="77"/>
      <c r="H439" s="70"/>
      <c r="I439" s="7"/>
      <c r="L439" s="17" t="str">
        <f>L$7</f>
        <v>добавляют 2 балла, иначе 0.</v>
      </c>
    </row>
    <row r="440" spans="1:12" ht="18.75">
      <c r="A440" s="78"/>
      <c r="B440" s="77"/>
      <c r="C440" s="77"/>
      <c r="D440" s="77"/>
      <c r="E440" s="77"/>
      <c r="F440" s="77"/>
      <c r="G440" s="77"/>
      <c r="H440" s="70"/>
      <c r="I440" s="7"/>
      <c r="L440" s="17" t="str">
        <f>L$8</f>
        <v>Если в первом броске серии</v>
      </c>
    </row>
    <row r="441" spans="1:12" ht="18.75">
      <c r="A441" s="78"/>
      <c r="B441" s="77"/>
      <c r="C441" s="77"/>
      <c r="D441" s="77"/>
      <c r="E441" s="77"/>
      <c r="F441" s="77"/>
      <c r="G441" s="77"/>
      <c r="H441" s="70"/>
      <c r="I441" s="7"/>
      <c r="L441" s="17" t="str">
        <f>L$9</f>
        <v>выпала "решка", то серию завершают</v>
      </c>
    </row>
    <row r="442" spans="1:12" ht="18.75">
      <c r="A442" s="78"/>
      <c r="B442" s="77"/>
      <c r="C442" s="77"/>
      <c r="D442" s="77"/>
      <c r="E442" s="77"/>
      <c r="F442" s="77"/>
      <c r="G442" s="77"/>
      <c r="H442" s="70"/>
      <c r="I442" s="7"/>
      <c r="L442" s="17" t="str">
        <f>L$10</f>
        <v xml:space="preserve"> второй и третий броски.</v>
      </c>
    </row>
    <row r="443" spans="1:12" ht="18.75">
      <c r="A443" s="78" t="s">
        <v>86</v>
      </c>
      <c r="B443" s="77">
        <f>A448*SUMPRODUCT(B447:E447,B448:E448)+A449*SUMPRODUCT(B447:E447,B449:E449)</f>
        <v>0</v>
      </c>
      <c r="C443" s="77"/>
      <c r="D443" s="78" t="s">
        <v>83</v>
      </c>
      <c r="E443" s="77">
        <f>SUMPRODUCT(A448:A449,F448:F449)</f>
        <v>0</v>
      </c>
      <c r="F443" s="77"/>
      <c r="G443" s="77"/>
      <c r="H443" s="70"/>
      <c r="I443" s="7"/>
      <c r="L443" s="17" t="str">
        <f>L$11</f>
        <v xml:space="preserve"> За каждого "орла" при 2 и 3-м броске</v>
      </c>
    </row>
    <row r="444" spans="1:12" ht="18.75">
      <c r="A444" s="78" t="s">
        <v>85</v>
      </c>
      <c r="B444" s="77">
        <f>B443-E443*E444</f>
        <v>0</v>
      </c>
      <c r="C444" s="77"/>
      <c r="D444" s="78" t="s">
        <v>84</v>
      </c>
      <c r="E444" s="77">
        <f>SUMPRODUCT(B447:E447,B450:E450)</f>
        <v>0</v>
      </c>
      <c r="F444" s="77"/>
      <c r="G444" s="77"/>
      <c r="H444" s="70"/>
      <c r="I444" s="7"/>
      <c r="L444" s="17" t="str">
        <f>L$12</f>
        <v>начисляется 1 балл.</v>
      </c>
    </row>
    <row r="445" spans="1:12" ht="18.75">
      <c r="A445" s="78" t="s">
        <v>87</v>
      </c>
      <c r="B445" s="77">
        <f>IF(E445=0,0,B444/E445)</f>
        <v>0</v>
      </c>
      <c r="C445" s="77"/>
      <c r="D445" s="78" t="s">
        <v>88</v>
      </c>
      <c r="E445" s="77">
        <f>SUMPRODUCT(A448:A449,A448:A449,F448:F449)-E443*E443</f>
        <v>0</v>
      </c>
      <c r="F445" s="77"/>
      <c r="G445" s="77"/>
      <c r="H445" s="70"/>
      <c r="I445" s="7"/>
      <c r="L445" s="17" t="str">
        <f>L$13</f>
        <v>X - общее число бросков в серии,</v>
      </c>
    </row>
    <row r="446" spans="1:12" ht="18.75">
      <c r="A446" s="78" t="s">
        <v>90</v>
      </c>
      <c r="B446" s="77">
        <f>IF(E445=0,0,B444/E446)</f>
        <v>0</v>
      </c>
      <c r="C446" s="77"/>
      <c r="D446" s="78" t="s">
        <v>89</v>
      </c>
      <c r="E446" s="77">
        <f>SUMPRODUCT(B447:E447,B447:E447,B450:E450)-E444*E444</f>
        <v>0</v>
      </c>
      <c r="F446" s="77"/>
      <c r="G446" s="77"/>
      <c r="H446" s="70"/>
      <c r="I446" s="7"/>
      <c r="L446" s="17" t="str">
        <f>L$14</f>
        <v>Y - число начисленных баллов.</v>
      </c>
    </row>
    <row r="447" spans="1:12" ht="19.5" thickBot="1">
      <c r="A447" s="67" t="s">
        <v>80</v>
      </c>
      <c r="B447" s="52">
        <v>0</v>
      </c>
      <c r="C447" s="52">
        <v>1</v>
      </c>
      <c r="D447" s="52">
        <v>2</v>
      </c>
      <c r="E447" s="53">
        <v>3</v>
      </c>
      <c r="G447" s="71"/>
      <c r="H447" s="70"/>
      <c r="I447" s="7"/>
      <c r="L447" s="17">
        <f>L$15</f>
        <v>0</v>
      </c>
    </row>
    <row r="448" spans="1:12" ht="20.25" thickTop="1" thickBot="1">
      <c r="A448" s="28">
        <v>2</v>
      </c>
      <c r="B448" s="48">
        <f>IF(Протоколы!F450=0,0,Протоколы!B448/Протоколы!F450)</f>
        <v>0</v>
      </c>
      <c r="C448" s="48">
        <f>IF(Протоколы!F450=0,0,Протоколы!C448/Протоколы!F450)</f>
        <v>0</v>
      </c>
      <c r="D448" s="48">
        <f>IF(Протоколы!F450=0,0,Протоколы!D448/Протоколы!F450)</f>
        <v>0</v>
      </c>
      <c r="E448" s="48">
        <f>IF(Протоколы!F450=0,0,Протоколы!E448/Протоколы!F450)</f>
        <v>0</v>
      </c>
      <c r="F448" s="62">
        <f>SUM(B448:E448)</f>
        <v>0</v>
      </c>
      <c r="G448" s="69"/>
      <c r="H448" s="70"/>
      <c r="I448" s="7"/>
      <c r="L448" s="17">
        <f>L$16</f>
        <v>0</v>
      </c>
    </row>
    <row r="449" spans="1:12" ht="19.5" thickBot="1">
      <c r="A449" s="29">
        <v>3</v>
      </c>
      <c r="B449" s="48">
        <f>IF(Протоколы!F450=0,0,Протоколы!B449/Протоколы!F450)</f>
        <v>0</v>
      </c>
      <c r="C449" s="48">
        <f>IF(Протоколы!F450=0,0,Протоколы!C449/Протоколы!F450)</f>
        <v>0</v>
      </c>
      <c r="D449" s="48">
        <f>IF(Протоколы!F450=0,0,Протоколы!D449/Протоколы!F450)</f>
        <v>0</v>
      </c>
      <c r="E449" s="48">
        <f>IF(Протоколы!F450=0,0,Протоколы!E449/Протоколы!F450)</f>
        <v>0</v>
      </c>
      <c r="F449" s="63">
        <f>SUM(B449:E449)</f>
        <v>0</v>
      </c>
      <c r="G449" s="72"/>
      <c r="H449" s="70"/>
      <c r="I449" s="7"/>
      <c r="L449" s="17">
        <f>L$17</f>
        <v>0</v>
      </c>
    </row>
    <row r="450" spans="1:12" ht="19.5" thickTop="1" thickBot="1">
      <c r="B450" s="64">
        <f>B448+B449</f>
        <v>0</v>
      </c>
      <c r="C450" s="65">
        <f t="shared" ref="C450:E450" si="24">C448+C449</f>
        <v>0</v>
      </c>
      <c r="D450" s="65">
        <f t="shared" si="24"/>
        <v>0</v>
      </c>
      <c r="E450" s="66">
        <f t="shared" si="24"/>
        <v>0</v>
      </c>
      <c r="F450" s="45">
        <f>F448+F449</f>
        <v>0</v>
      </c>
    </row>
    <row r="451" spans="1:12" ht="20.25" thickTop="1" thickBot="1">
      <c r="A451" s="5">
        <f>'Название и список группы'!A26</f>
        <v>25</v>
      </c>
      <c r="B451" s="18">
        <f>'Название и список группы'!B26</f>
        <v>0</v>
      </c>
      <c r="C451" s="18"/>
      <c r="D451" s="18"/>
      <c r="E451" s="18"/>
      <c r="F451" s="18"/>
      <c r="G451" s="18"/>
      <c r="H451" s="18"/>
      <c r="I451" s="18"/>
      <c r="J451" s="18"/>
    </row>
    <row r="452" spans="1:12" ht="19.5" thickTop="1" thickBot="1">
      <c r="A452" s="75" t="s">
        <v>95</v>
      </c>
      <c r="B452" s="14">
        <v>0</v>
      </c>
      <c r="C452" s="14">
        <v>1</v>
      </c>
      <c r="D452" s="14">
        <v>2</v>
      </c>
      <c r="E452" s="14">
        <v>3</v>
      </c>
      <c r="F452" s="69"/>
      <c r="G452" s="68"/>
      <c r="H452" s="68"/>
      <c r="I452" s="3"/>
      <c r="J452" s="73" t="s">
        <v>0</v>
      </c>
      <c r="L452" s="4" t="str">
        <f>L$2</f>
        <v>12 серий бросков монеты</v>
      </c>
    </row>
    <row r="453" spans="1:12" ht="20.25" thickTop="1" thickBot="1">
      <c r="A453" s="75" t="s">
        <v>82</v>
      </c>
      <c r="B453" s="80">
        <f>IF(B468=0,0,SUMPRODUCT(A466:A467,B466:B467)/B468)</f>
        <v>0</v>
      </c>
      <c r="C453" s="81">
        <f>IF(C468=0,0,SUMPRODUCT(A466:A467,C466:C467)/C468)</f>
        <v>0</v>
      </c>
      <c r="D453" s="81">
        <f>IF(D468=0,0,SUMPRODUCT(A466:A467,D466:D467)/D468)</f>
        <v>0</v>
      </c>
      <c r="E453" s="15">
        <f>IF(E468=0,0,SUMPRODUCT(A466:A467,E466:E467)/E468)</f>
        <v>0</v>
      </c>
      <c r="F453" s="69"/>
      <c r="G453" s="69"/>
      <c r="H453" s="70"/>
      <c r="I453" s="6"/>
      <c r="J453" s="74">
        <f>Протоколы!J453</f>
        <v>9.9999999999999995E-7</v>
      </c>
      <c r="L453" s="17" t="str">
        <f>L$3</f>
        <v>Если в первом броске серии</v>
      </c>
    </row>
    <row r="454" spans="1:12" ht="19.5" thickTop="1">
      <c r="A454" s="78" t="s">
        <v>92</v>
      </c>
      <c r="B454" s="82">
        <f>B464*(B452-E462)+E461</f>
        <v>0</v>
      </c>
      <c r="C454" s="21">
        <f>B464*(C452-E462)+E461</f>
        <v>0</v>
      </c>
      <c r="D454" s="21">
        <f>B464*(D452-E462)+E461</f>
        <v>0</v>
      </c>
      <c r="E454" s="83">
        <f>B464*(E452-E462)+E461</f>
        <v>0</v>
      </c>
      <c r="F454" s="77"/>
      <c r="G454" s="77"/>
      <c r="H454" s="70"/>
      <c r="I454" s="6"/>
      <c r="L454" s="17" t="str">
        <f>L$4</f>
        <v>выпал "орел", то начисляется 1 балл и</v>
      </c>
    </row>
    <row r="455" spans="1:12" ht="18.75">
      <c r="A455" s="75" t="s">
        <v>94</v>
      </c>
      <c r="B455" s="84"/>
      <c r="C455" s="76"/>
      <c r="D455" s="21">
        <f>IF(F466=0,0,SUMPRODUCT(B465:E465,B466:E466)/F466)</f>
        <v>0</v>
      </c>
      <c r="E455" s="85">
        <f>IF(F466=0,0,SUMPRODUCT(B465:E465,B467:E467)/F466)</f>
        <v>0</v>
      </c>
      <c r="F455" s="77"/>
      <c r="G455" s="77"/>
      <c r="H455" s="70"/>
      <c r="I455" s="6"/>
      <c r="L455" s="17" t="str">
        <f>L$5</f>
        <v xml:space="preserve"> серию завершает второй бросок.</v>
      </c>
    </row>
    <row r="456" spans="1:12" ht="19.5" thickBot="1">
      <c r="A456" s="78" t="s">
        <v>91</v>
      </c>
      <c r="B456" s="86"/>
      <c r="C456" s="87"/>
      <c r="D456" s="88">
        <f>B463*(D452-E461)+E462</f>
        <v>0</v>
      </c>
      <c r="E456" s="89">
        <f>B463*(E452-E461)+E462</f>
        <v>0</v>
      </c>
      <c r="F456" s="77"/>
      <c r="G456" s="77"/>
      <c r="H456" s="70"/>
      <c r="I456" s="7"/>
      <c r="L456" s="17" t="str">
        <f>L$6</f>
        <v xml:space="preserve"> Если на втором броске "орел",</v>
      </c>
    </row>
    <row r="457" spans="1:12" ht="19.5" thickTop="1">
      <c r="A457" s="75"/>
      <c r="B457" s="77"/>
      <c r="C457" s="77"/>
      <c r="D457" s="77"/>
      <c r="E457" s="76"/>
      <c r="F457" s="77"/>
      <c r="G457" s="77"/>
      <c r="H457" s="70"/>
      <c r="I457" s="7"/>
      <c r="L457" s="17" t="str">
        <f>L$7</f>
        <v>добавляют 2 балла, иначе 0.</v>
      </c>
    </row>
    <row r="458" spans="1:12" ht="18.75">
      <c r="A458" s="78"/>
      <c r="B458" s="77"/>
      <c r="C458" s="77"/>
      <c r="D458" s="77"/>
      <c r="E458" s="77"/>
      <c r="F458" s="77"/>
      <c r="G458" s="77"/>
      <c r="H458" s="70"/>
      <c r="I458" s="7"/>
      <c r="L458" s="17" t="str">
        <f>L$8</f>
        <v>Если в первом броске серии</v>
      </c>
    </row>
    <row r="459" spans="1:12" ht="18.75">
      <c r="A459" s="78"/>
      <c r="B459" s="77"/>
      <c r="C459" s="77"/>
      <c r="D459" s="77"/>
      <c r="E459" s="77"/>
      <c r="F459" s="77"/>
      <c r="G459" s="77"/>
      <c r="H459" s="70"/>
      <c r="I459" s="7"/>
      <c r="L459" s="17" t="str">
        <f>L$9</f>
        <v>выпала "решка", то серию завершают</v>
      </c>
    </row>
    <row r="460" spans="1:12" ht="18.75">
      <c r="A460" s="78"/>
      <c r="B460" s="77"/>
      <c r="C460" s="77"/>
      <c r="D460" s="77"/>
      <c r="E460" s="77"/>
      <c r="F460" s="77"/>
      <c r="G460" s="77"/>
      <c r="H460" s="70"/>
      <c r="I460" s="7"/>
      <c r="L460" s="17" t="str">
        <f>L$10</f>
        <v xml:space="preserve"> второй и третий броски.</v>
      </c>
    </row>
    <row r="461" spans="1:12" ht="18.75">
      <c r="A461" s="78" t="s">
        <v>86</v>
      </c>
      <c r="B461" s="77">
        <f>A466*SUMPRODUCT(B465:E465,B466:E466)+A467*SUMPRODUCT(B465:E465,B467:E467)</f>
        <v>0</v>
      </c>
      <c r="C461" s="77"/>
      <c r="D461" s="78" t="s">
        <v>83</v>
      </c>
      <c r="E461" s="77">
        <f>SUMPRODUCT(A466:A467,F466:F467)</f>
        <v>0</v>
      </c>
      <c r="F461" s="77"/>
      <c r="G461" s="77"/>
      <c r="H461" s="70"/>
      <c r="I461" s="7"/>
      <c r="L461" s="17" t="str">
        <f>L$11</f>
        <v xml:space="preserve"> За каждого "орла" при 2 и 3-м броске</v>
      </c>
    </row>
    <row r="462" spans="1:12" ht="18.75">
      <c r="A462" s="78" t="s">
        <v>85</v>
      </c>
      <c r="B462" s="77">
        <f>B461-E461*E462</f>
        <v>0</v>
      </c>
      <c r="C462" s="77"/>
      <c r="D462" s="78" t="s">
        <v>84</v>
      </c>
      <c r="E462" s="77">
        <f>SUMPRODUCT(B465:E465,B468:E468)</f>
        <v>0</v>
      </c>
      <c r="F462" s="77"/>
      <c r="G462" s="77"/>
      <c r="H462" s="70"/>
      <c r="I462" s="7"/>
      <c r="L462" s="17" t="str">
        <f>L$12</f>
        <v>начисляется 1 балл.</v>
      </c>
    </row>
    <row r="463" spans="1:12" ht="18.75">
      <c r="A463" s="78" t="s">
        <v>87</v>
      </c>
      <c r="B463" s="77">
        <f>IF(E463=0,0,B462/E463)</f>
        <v>0</v>
      </c>
      <c r="C463" s="77"/>
      <c r="D463" s="78" t="s">
        <v>88</v>
      </c>
      <c r="E463" s="77">
        <f>SUMPRODUCT(A466:A467,A466:A467,F466:F467)-E461*E461</f>
        <v>0</v>
      </c>
      <c r="F463" s="77"/>
      <c r="G463" s="77"/>
      <c r="H463" s="70"/>
      <c r="I463" s="7"/>
      <c r="L463" s="17" t="str">
        <f>L$13</f>
        <v>X - общее число бросков в серии,</v>
      </c>
    </row>
    <row r="464" spans="1:12" ht="18.75">
      <c r="A464" s="78" t="s">
        <v>90</v>
      </c>
      <c r="B464" s="77">
        <f>IF(E463=0,0,B462/E464)</f>
        <v>0</v>
      </c>
      <c r="C464" s="77"/>
      <c r="D464" s="78" t="s">
        <v>89</v>
      </c>
      <c r="E464" s="77">
        <f>SUMPRODUCT(B465:E465,B465:E465,B468:E468)-E462*E462</f>
        <v>0</v>
      </c>
      <c r="F464" s="77"/>
      <c r="G464" s="77"/>
      <c r="H464" s="70"/>
      <c r="I464" s="7"/>
      <c r="L464" s="17" t="str">
        <f>L$14</f>
        <v>Y - число начисленных баллов.</v>
      </c>
    </row>
    <row r="465" spans="1:12" ht="19.5" thickBot="1">
      <c r="A465" s="67" t="s">
        <v>80</v>
      </c>
      <c r="B465" s="52">
        <v>0</v>
      </c>
      <c r="C465" s="52">
        <v>1</v>
      </c>
      <c r="D465" s="52">
        <v>2</v>
      </c>
      <c r="E465" s="53">
        <v>3</v>
      </c>
      <c r="G465" s="71"/>
      <c r="H465" s="70"/>
      <c r="I465" s="7"/>
      <c r="L465" s="17">
        <f>L$15</f>
        <v>0</v>
      </c>
    </row>
    <row r="466" spans="1:12" ht="20.25" thickTop="1" thickBot="1">
      <c r="A466" s="28">
        <v>2</v>
      </c>
      <c r="B466" s="48">
        <f>IF(Протоколы!F468=0,0,Протоколы!B466/Протоколы!F468)</f>
        <v>0</v>
      </c>
      <c r="C466" s="48">
        <f>IF(Протоколы!F468=0,0,Протоколы!C466/Протоколы!F468)</f>
        <v>0</v>
      </c>
      <c r="D466" s="48">
        <f>IF(Протоколы!F468=0,0,Протоколы!D466/Протоколы!F468)</f>
        <v>0</v>
      </c>
      <c r="E466" s="48">
        <f>IF(Протоколы!F468=0,0,Протоколы!E466/Протоколы!F468)</f>
        <v>0</v>
      </c>
      <c r="F466" s="62">
        <f>SUM(B466:E466)</f>
        <v>0</v>
      </c>
      <c r="G466" s="69"/>
      <c r="H466" s="70"/>
      <c r="I466" s="7"/>
      <c r="L466" s="17">
        <f>L$16</f>
        <v>0</v>
      </c>
    </row>
    <row r="467" spans="1:12" ht="19.5" thickBot="1">
      <c r="A467" s="29">
        <v>3</v>
      </c>
      <c r="B467" s="48">
        <f>IF(Протоколы!F468=0,0,Протоколы!B467/Протоколы!F468)</f>
        <v>0</v>
      </c>
      <c r="C467" s="48">
        <f>IF(Протоколы!F468=0,0,Протоколы!C467/Протоколы!F468)</f>
        <v>0</v>
      </c>
      <c r="D467" s="48">
        <f>IF(Протоколы!F468=0,0,Протоколы!D467/Протоколы!F468)</f>
        <v>0</v>
      </c>
      <c r="E467" s="48">
        <f>IF(Протоколы!F468=0,0,Протоколы!E467/Протоколы!F468)</f>
        <v>0</v>
      </c>
      <c r="F467" s="63">
        <f>SUM(B467:E467)</f>
        <v>0</v>
      </c>
      <c r="G467" s="72"/>
      <c r="H467" s="70"/>
      <c r="I467" s="7"/>
      <c r="L467" s="17">
        <f>L$17</f>
        <v>0</v>
      </c>
    </row>
    <row r="468" spans="1:12" ht="19.5" thickTop="1" thickBot="1">
      <c r="B468" s="64">
        <f>B466+B467</f>
        <v>0</v>
      </c>
      <c r="C468" s="65">
        <f t="shared" ref="C468:E468" si="25">C466+C467</f>
        <v>0</v>
      </c>
      <c r="D468" s="65">
        <f t="shared" si="25"/>
        <v>0</v>
      </c>
      <c r="E468" s="66">
        <f t="shared" si="25"/>
        <v>0</v>
      </c>
      <c r="F468" s="45">
        <f>F466+F467</f>
        <v>0</v>
      </c>
    </row>
    <row r="469" spans="1:12" ht="20.25" thickTop="1" thickBot="1">
      <c r="A469" s="5">
        <f>'Название и список группы'!A27</f>
        <v>26</v>
      </c>
      <c r="B469" s="18">
        <f>'Название и список группы'!B27</f>
        <v>0</v>
      </c>
      <c r="C469" s="18"/>
      <c r="D469" s="18"/>
      <c r="E469" s="18"/>
      <c r="F469" s="18"/>
      <c r="G469" s="18"/>
      <c r="H469" s="18"/>
      <c r="I469" s="18"/>
      <c r="J469" s="18"/>
    </row>
    <row r="470" spans="1:12" ht="19.5" thickTop="1" thickBot="1">
      <c r="A470" s="75" t="s">
        <v>95</v>
      </c>
      <c r="B470" s="14">
        <v>0</v>
      </c>
      <c r="C470" s="14">
        <v>1</v>
      </c>
      <c r="D470" s="14">
        <v>2</v>
      </c>
      <c r="E470" s="14">
        <v>3</v>
      </c>
      <c r="F470" s="69"/>
      <c r="G470" s="68"/>
      <c r="H470" s="68"/>
      <c r="I470" s="3"/>
      <c r="J470" s="73" t="s">
        <v>0</v>
      </c>
      <c r="L470" s="4" t="str">
        <f>L$2</f>
        <v>12 серий бросков монеты</v>
      </c>
    </row>
    <row r="471" spans="1:12" ht="20.25" thickTop="1" thickBot="1">
      <c r="A471" s="75" t="s">
        <v>82</v>
      </c>
      <c r="B471" s="80">
        <f>IF(B486=0,0,SUMPRODUCT(A484:A485,B484:B485)/B486)</f>
        <v>0</v>
      </c>
      <c r="C471" s="81">
        <f>IF(C486=0,0,SUMPRODUCT(A484:A485,C484:C485)/C486)</f>
        <v>0</v>
      </c>
      <c r="D471" s="81">
        <f>IF(D486=0,0,SUMPRODUCT(A484:A485,D484:D485)/D486)</f>
        <v>0</v>
      </c>
      <c r="E471" s="15">
        <f>IF(E486=0,0,SUMPRODUCT(A484:A485,E484:E485)/E486)</f>
        <v>0</v>
      </c>
      <c r="F471" s="69"/>
      <c r="G471" s="69"/>
      <c r="H471" s="70"/>
      <c r="I471" s="6"/>
      <c r="J471" s="74">
        <f>Протоколы!J471</f>
        <v>9.9999999999999995E-7</v>
      </c>
      <c r="L471" s="17" t="str">
        <f>L$3</f>
        <v>Если в первом броске серии</v>
      </c>
    </row>
    <row r="472" spans="1:12" ht="19.5" thickTop="1">
      <c r="A472" s="78" t="s">
        <v>92</v>
      </c>
      <c r="B472" s="82">
        <f>B482*(B470-E480)+E479</f>
        <v>0</v>
      </c>
      <c r="C472" s="21">
        <f>B482*(C470-E480)+E479</f>
        <v>0</v>
      </c>
      <c r="D472" s="21">
        <f>B482*(D470-E480)+E479</f>
        <v>0</v>
      </c>
      <c r="E472" s="83">
        <f>B482*(E470-E480)+E479</f>
        <v>0</v>
      </c>
      <c r="F472" s="77"/>
      <c r="G472" s="77"/>
      <c r="H472" s="70"/>
      <c r="I472" s="6"/>
      <c r="L472" s="17" t="str">
        <f>L$4</f>
        <v>выпал "орел", то начисляется 1 балл и</v>
      </c>
    </row>
    <row r="473" spans="1:12" ht="18.75">
      <c r="A473" s="75" t="s">
        <v>94</v>
      </c>
      <c r="B473" s="84"/>
      <c r="C473" s="76"/>
      <c r="D473" s="21">
        <f>IF(F484=0,0,SUMPRODUCT(B483:E483,B484:E484)/F484)</f>
        <v>0</v>
      </c>
      <c r="E473" s="85">
        <f>IF(F484=0,0,SUMPRODUCT(B483:E483,B485:E485)/F484)</f>
        <v>0</v>
      </c>
      <c r="F473" s="77"/>
      <c r="G473" s="77"/>
      <c r="H473" s="70"/>
      <c r="I473" s="6"/>
      <c r="L473" s="17" t="str">
        <f>L$5</f>
        <v xml:space="preserve"> серию завершает второй бросок.</v>
      </c>
    </row>
    <row r="474" spans="1:12" ht="19.5" thickBot="1">
      <c r="A474" s="78" t="s">
        <v>91</v>
      </c>
      <c r="B474" s="86"/>
      <c r="C474" s="87"/>
      <c r="D474" s="88">
        <f>B481*(D470-E479)+E480</f>
        <v>0</v>
      </c>
      <c r="E474" s="89">
        <f>B481*(E470-E479)+E480</f>
        <v>0</v>
      </c>
      <c r="F474" s="77"/>
      <c r="G474" s="77"/>
      <c r="H474" s="70"/>
      <c r="I474" s="7"/>
      <c r="L474" s="17" t="str">
        <f>L$6</f>
        <v xml:space="preserve"> Если на втором броске "орел",</v>
      </c>
    </row>
    <row r="475" spans="1:12" ht="19.5" thickTop="1">
      <c r="A475" s="75"/>
      <c r="B475" s="77"/>
      <c r="C475" s="77"/>
      <c r="D475" s="77"/>
      <c r="E475" s="76"/>
      <c r="F475" s="77"/>
      <c r="G475" s="77"/>
      <c r="H475" s="70"/>
      <c r="I475" s="7"/>
      <c r="L475" s="17" t="str">
        <f>L$7</f>
        <v>добавляют 2 балла, иначе 0.</v>
      </c>
    </row>
    <row r="476" spans="1:12" ht="18.75">
      <c r="A476" s="78"/>
      <c r="B476" s="77"/>
      <c r="C476" s="77"/>
      <c r="D476" s="77"/>
      <c r="E476" s="77"/>
      <c r="F476" s="77"/>
      <c r="G476" s="77"/>
      <c r="H476" s="70"/>
      <c r="I476" s="7"/>
      <c r="L476" s="17" t="str">
        <f>L$8</f>
        <v>Если в первом броске серии</v>
      </c>
    </row>
    <row r="477" spans="1:12" ht="18.75">
      <c r="A477" s="78"/>
      <c r="B477" s="77"/>
      <c r="C477" s="77"/>
      <c r="D477" s="77"/>
      <c r="E477" s="77"/>
      <c r="F477" s="77"/>
      <c r="G477" s="77"/>
      <c r="H477" s="70"/>
      <c r="I477" s="7"/>
      <c r="L477" s="17" t="str">
        <f>L$9</f>
        <v>выпала "решка", то серию завершают</v>
      </c>
    </row>
    <row r="478" spans="1:12" ht="18.75">
      <c r="A478" s="78"/>
      <c r="B478" s="77"/>
      <c r="C478" s="77"/>
      <c r="D478" s="77"/>
      <c r="E478" s="77"/>
      <c r="F478" s="77"/>
      <c r="G478" s="77"/>
      <c r="H478" s="70"/>
      <c r="I478" s="7"/>
      <c r="L478" s="17" t="str">
        <f>L$10</f>
        <v xml:space="preserve"> второй и третий броски.</v>
      </c>
    </row>
    <row r="479" spans="1:12" ht="18.75">
      <c r="A479" s="78" t="s">
        <v>86</v>
      </c>
      <c r="B479" s="77">
        <f>A484*SUMPRODUCT(B483:E483,B484:E484)+A485*SUMPRODUCT(B483:E483,B485:E485)</f>
        <v>0</v>
      </c>
      <c r="C479" s="77"/>
      <c r="D479" s="78" t="s">
        <v>83</v>
      </c>
      <c r="E479" s="77">
        <f>SUMPRODUCT(A484:A485,F484:F485)</f>
        <v>0</v>
      </c>
      <c r="F479" s="77"/>
      <c r="G479" s="77"/>
      <c r="H479" s="70"/>
      <c r="I479" s="7"/>
      <c r="L479" s="17" t="str">
        <f>L$11</f>
        <v xml:space="preserve"> За каждого "орла" при 2 и 3-м броске</v>
      </c>
    </row>
    <row r="480" spans="1:12" ht="18.75">
      <c r="A480" s="78" t="s">
        <v>85</v>
      </c>
      <c r="B480" s="77">
        <f>B479-E479*E480</f>
        <v>0</v>
      </c>
      <c r="C480" s="77"/>
      <c r="D480" s="78" t="s">
        <v>84</v>
      </c>
      <c r="E480" s="77">
        <f>SUMPRODUCT(B483:E483,B486:E486)</f>
        <v>0</v>
      </c>
      <c r="F480" s="77"/>
      <c r="G480" s="77"/>
      <c r="H480" s="70"/>
      <c r="I480" s="7"/>
      <c r="L480" s="17" t="str">
        <f>L$12</f>
        <v>начисляется 1 балл.</v>
      </c>
    </row>
    <row r="481" spans="1:12" ht="18.75">
      <c r="A481" s="78" t="s">
        <v>87</v>
      </c>
      <c r="B481" s="77">
        <f>IF(E481=0,0,B480/E481)</f>
        <v>0</v>
      </c>
      <c r="C481" s="77"/>
      <c r="D481" s="78" t="s">
        <v>88</v>
      </c>
      <c r="E481" s="77">
        <f>SUMPRODUCT(A484:A485,A484:A485,F484:F485)-E479*E479</f>
        <v>0</v>
      </c>
      <c r="F481" s="77"/>
      <c r="G481" s="77"/>
      <c r="H481" s="70"/>
      <c r="I481" s="7"/>
      <c r="L481" s="17" t="str">
        <f>L$13</f>
        <v>X - общее число бросков в серии,</v>
      </c>
    </row>
    <row r="482" spans="1:12" ht="18.75">
      <c r="A482" s="78" t="s">
        <v>90</v>
      </c>
      <c r="B482" s="77">
        <f>IF(E481=0,0,B480/E482)</f>
        <v>0</v>
      </c>
      <c r="C482" s="77"/>
      <c r="D482" s="78" t="s">
        <v>89</v>
      </c>
      <c r="E482" s="77">
        <f>SUMPRODUCT(B483:E483,B483:E483,B486:E486)-E480*E480</f>
        <v>0</v>
      </c>
      <c r="F482" s="77"/>
      <c r="G482" s="77"/>
      <c r="H482" s="70"/>
      <c r="I482" s="7"/>
      <c r="L482" s="17" t="str">
        <f>L$14</f>
        <v>Y - число начисленных баллов.</v>
      </c>
    </row>
    <row r="483" spans="1:12" ht="19.5" thickBot="1">
      <c r="A483" s="67" t="s">
        <v>80</v>
      </c>
      <c r="B483" s="52">
        <v>0</v>
      </c>
      <c r="C483" s="52">
        <v>1</v>
      </c>
      <c r="D483" s="52">
        <v>2</v>
      </c>
      <c r="E483" s="53">
        <v>3</v>
      </c>
      <c r="G483" s="71"/>
      <c r="H483" s="70"/>
      <c r="I483" s="7"/>
      <c r="L483" s="17">
        <f>L$15</f>
        <v>0</v>
      </c>
    </row>
    <row r="484" spans="1:12" ht="20.25" thickTop="1" thickBot="1">
      <c r="A484" s="28">
        <v>2</v>
      </c>
      <c r="B484" s="48">
        <f>IF(Протоколы!F486=0,0,Протоколы!B484/Протоколы!F486)</f>
        <v>0</v>
      </c>
      <c r="C484" s="48">
        <f>IF(Протоколы!F486=0,0,Протоколы!C484/Протоколы!F486)</f>
        <v>0</v>
      </c>
      <c r="D484" s="48">
        <f>IF(Протоколы!F486=0,0,Протоколы!D484/Протоколы!F486)</f>
        <v>0</v>
      </c>
      <c r="E484" s="48">
        <f>IF(Протоколы!F486=0,0,Протоколы!E484/Протоколы!F486)</f>
        <v>0</v>
      </c>
      <c r="F484" s="62">
        <f>SUM(B484:E484)</f>
        <v>0</v>
      </c>
      <c r="G484" s="69"/>
      <c r="H484" s="70"/>
      <c r="I484" s="7"/>
      <c r="L484" s="17">
        <f>L$16</f>
        <v>0</v>
      </c>
    </row>
    <row r="485" spans="1:12" ht="19.5" thickBot="1">
      <c r="A485" s="29">
        <v>3</v>
      </c>
      <c r="B485" s="48">
        <f>IF(Протоколы!F486=0,0,Протоколы!B485/Протоколы!F486)</f>
        <v>0</v>
      </c>
      <c r="C485" s="48">
        <f>IF(Протоколы!F486=0,0,Протоколы!C485/Протоколы!F486)</f>
        <v>0</v>
      </c>
      <c r="D485" s="48">
        <f>IF(Протоколы!F486=0,0,Протоколы!D485/Протоколы!F486)</f>
        <v>0</v>
      </c>
      <c r="E485" s="48">
        <f>IF(Протоколы!F486=0,0,Протоколы!E485/Протоколы!F486)</f>
        <v>0</v>
      </c>
      <c r="F485" s="63">
        <f>SUM(B485:E485)</f>
        <v>0</v>
      </c>
      <c r="G485" s="72"/>
      <c r="H485" s="70"/>
      <c r="I485" s="7"/>
      <c r="L485" s="17">
        <f>L$17</f>
        <v>0</v>
      </c>
    </row>
    <row r="486" spans="1:12" ht="19.5" thickTop="1" thickBot="1">
      <c r="B486" s="64">
        <f>B484+B485</f>
        <v>0</v>
      </c>
      <c r="C486" s="65">
        <f t="shared" ref="C486:E486" si="26">C484+C485</f>
        <v>0</v>
      </c>
      <c r="D486" s="65">
        <f t="shared" si="26"/>
        <v>0</v>
      </c>
      <c r="E486" s="66">
        <f t="shared" si="26"/>
        <v>0</v>
      </c>
      <c r="F486" s="45">
        <f>F484+F485</f>
        <v>0</v>
      </c>
    </row>
    <row r="487" spans="1:12" ht="20.25" thickTop="1" thickBot="1">
      <c r="A487" s="5">
        <f>'Название и список группы'!A28</f>
        <v>27</v>
      </c>
      <c r="B487" s="18">
        <f>'Название и список группы'!B28</f>
        <v>0</v>
      </c>
      <c r="C487" s="18"/>
      <c r="D487" s="18"/>
      <c r="E487" s="18"/>
      <c r="F487" s="18"/>
      <c r="G487" s="18"/>
      <c r="H487" s="18"/>
      <c r="I487" s="18"/>
      <c r="J487" s="18"/>
    </row>
    <row r="488" spans="1:12" ht="19.5" thickTop="1" thickBot="1">
      <c r="A488" s="75" t="s">
        <v>95</v>
      </c>
      <c r="B488" s="14">
        <v>0</v>
      </c>
      <c r="C488" s="14">
        <v>1</v>
      </c>
      <c r="D488" s="14">
        <v>2</v>
      </c>
      <c r="E488" s="14">
        <v>3</v>
      </c>
      <c r="F488" s="69"/>
      <c r="G488" s="68"/>
      <c r="H488" s="68"/>
      <c r="I488" s="3"/>
      <c r="J488" s="73" t="s">
        <v>0</v>
      </c>
      <c r="L488" s="4" t="str">
        <f>L$2</f>
        <v>12 серий бросков монеты</v>
      </c>
    </row>
    <row r="489" spans="1:12" ht="20.25" thickTop="1" thickBot="1">
      <c r="A489" s="75" t="s">
        <v>82</v>
      </c>
      <c r="B489" s="80">
        <f>IF(B504=0,0,SUMPRODUCT(A502:A503,B502:B503)/B504)</f>
        <v>0</v>
      </c>
      <c r="C489" s="81">
        <f>IF(C504=0,0,SUMPRODUCT(A502:A503,C502:C503)/C504)</f>
        <v>0</v>
      </c>
      <c r="D489" s="81">
        <f>IF(D504=0,0,SUMPRODUCT(A502:A503,D502:D503)/D504)</f>
        <v>0</v>
      </c>
      <c r="E489" s="15">
        <f>IF(E504=0,0,SUMPRODUCT(A502:A503,E502:E503)/E504)</f>
        <v>0</v>
      </c>
      <c r="F489" s="69"/>
      <c r="G489" s="69"/>
      <c r="H489" s="70"/>
      <c r="I489" s="6"/>
      <c r="J489" s="74">
        <f>Протоколы!J489</f>
        <v>9.9999999999999995E-7</v>
      </c>
      <c r="L489" s="17" t="str">
        <f>L$3</f>
        <v>Если в первом броске серии</v>
      </c>
    </row>
    <row r="490" spans="1:12" ht="19.5" thickTop="1">
      <c r="A490" s="78" t="s">
        <v>92</v>
      </c>
      <c r="B490" s="82">
        <f>B500*(B488-E498)+E497</f>
        <v>0</v>
      </c>
      <c r="C490" s="21">
        <f>B500*(C488-E498)+E497</f>
        <v>0</v>
      </c>
      <c r="D490" s="21">
        <f>B500*(D488-E498)+E497</f>
        <v>0</v>
      </c>
      <c r="E490" s="83">
        <f>B500*(E488-E498)+E497</f>
        <v>0</v>
      </c>
      <c r="F490" s="77"/>
      <c r="G490" s="77"/>
      <c r="H490" s="70"/>
      <c r="I490" s="6"/>
      <c r="L490" s="17" t="str">
        <f>L$4</f>
        <v>выпал "орел", то начисляется 1 балл и</v>
      </c>
    </row>
    <row r="491" spans="1:12" ht="18.75">
      <c r="A491" s="75" t="s">
        <v>94</v>
      </c>
      <c r="B491" s="84"/>
      <c r="C491" s="76"/>
      <c r="D491" s="21">
        <f>IF(F502=0,0,SUMPRODUCT(B501:E501,B502:E502)/F502)</f>
        <v>0</v>
      </c>
      <c r="E491" s="85">
        <f>IF(F502=0,0,SUMPRODUCT(B501:E501,B503:E503)/F502)</f>
        <v>0</v>
      </c>
      <c r="F491" s="77"/>
      <c r="G491" s="77"/>
      <c r="H491" s="70"/>
      <c r="I491" s="6"/>
      <c r="L491" s="17" t="str">
        <f>L$5</f>
        <v xml:space="preserve"> серию завершает второй бросок.</v>
      </c>
    </row>
    <row r="492" spans="1:12" ht="19.5" thickBot="1">
      <c r="A492" s="78" t="s">
        <v>91</v>
      </c>
      <c r="B492" s="86"/>
      <c r="C492" s="87"/>
      <c r="D492" s="88">
        <f>B499*(D488-E497)+E498</f>
        <v>0</v>
      </c>
      <c r="E492" s="89">
        <f>B499*(E488-E497)+E498</f>
        <v>0</v>
      </c>
      <c r="F492" s="77"/>
      <c r="G492" s="77"/>
      <c r="H492" s="70"/>
      <c r="I492" s="7"/>
      <c r="L492" s="17" t="str">
        <f>L$6</f>
        <v xml:space="preserve"> Если на втором броске "орел",</v>
      </c>
    </row>
    <row r="493" spans="1:12" ht="19.5" thickTop="1">
      <c r="A493" s="75"/>
      <c r="B493" s="77"/>
      <c r="C493" s="77"/>
      <c r="D493" s="77"/>
      <c r="E493" s="76"/>
      <c r="F493" s="77"/>
      <c r="G493" s="77"/>
      <c r="H493" s="70"/>
      <c r="I493" s="7"/>
      <c r="L493" s="17" t="str">
        <f>L$7</f>
        <v>добавляют 2 балла, иначе 0.</v>
      </c>
    </row>
    <row r="494" spans="1:12" ht="18.75">
      <c r="A494" s="78"/>
      <c r="B494" s="77"/>
      <c r="C494" s="77"/>
      <c r="D494" s="77"/>
      <c r="E494" s="77"/>
      <c r="F494" s="77"/>
      <c r="G494" s="77"/>
      <c r="H494" s="70"/>
      <c r="I494" s="7"/>
      <c r="L494" s="17" t="str">
        <f>L$8</f>
        <v>Если в первом броске серии</v>
      </c>
    </row>
    <row r="495" spans="1:12" ht="18.75">
      <c r="A495" s="78"/>
      <c r="B495" s="77"/>
      <c r="C495" s="77"/>
      <c r="D495" s="77"/>
      <c r="E495" s="77"/>
      <c r="F495" s="77"/>
      <c r="G495" s="77"/>
      <c r="H495" s="70"/>
      <c r="I495" s="7"/>
      <c r="L495" s="17" t="str">
        <f>L$9</f>
        <v>выпала "решка", то серию завершают</v>
      </c>
    </row>
    <row r="496" spans="1:12" ht="18.75">
      <c r="A496" s="78"/>
      <c r="B496" s="77"/>
      <c r="C496" s="77"/>
      <c r="D496" s="77"/>
      <c r="E496" s="77"/>
      <c r="F496" s="77"/>
      <c r="G496" s="77"/>
      <c r="H496" s="70"/>
      <c r="I496" s="7"/>
      <c r="L496" s="17" t="str">
        <f>L$10</f>
        <v xml:space="preserve"> второй и третий броски.</v>
      </c>
    </row>
    <row r="497" spans="1:12" ht="18.75">
      <c r="A497" s="78" t="s">
        <v>86</v>
      </c>
      <c r="B497" s="77">
        <f>A502*SUMPRODUCT(B501:E501,B502:E502)+A503*SUMPRODUCT(B501:E501,B503:E503)</f>
        <v>0</v>
      </c>
      <c r="C497" s="77"/>
      <c r="D497" s="78" t="s">
        <v>83</v>
      </c>
      <c r="E497" s="77">
        <f>SUMPRODUCT(A502:A503,F502:F503)</f>
        <v>0</v>
      </c>
      <c r="F497" s="77"/>
      <c r="G497" s="77"/>
      <c r="H497" s="70"/>
      <c r="I497" s="7"/>
      <c r="L497" s="17" t="str">
        <f>L$11</f>
        <v xml:space="preserve"> За каждого "орла" при 2 и 3-м броске</v>
      </c>
    </row>
    <row r="498" spans="1:12" ht="18.75">
      <c r="A498" s="78" t="s">
        <v>85</v>
      </c>
      <c r="B498" s="77">
        <f>B497-E497*E498</f>
        <v>0</v>
      </c>
      <c r="C498" s="77"/>
      <c r="D498" s="78" t="s">
        <v>84</v>
      </c>
      <c r="E498" s="77">
        <f>SUMPRODUCT(B501:E501,B504:E504)</f>
        <v>0</v>
      </c>
      <c r="F498" s="77"/>
      <c r="G498" s="77"/>
      <c r="H498" s="70"/>
      <c r="I498" s="7"/>
      <c r="L498" s="17" t="str">
        <f>L$12</f>
        <v>начисляется 1 балл.</v>
      </c>
    </row>
    <row r="499" spans="1:12" ht="18.75">
      <c r="A499" s="78" t="s">
        <v>87</v>
      </c>
      <c r="B499" s="77">
        <f>IF(E499=0,0,B498/E499)</f>
        <v>0</v>
      </c>
      <c r="C499" s="77"/>
      <c r="D499" s="78" t="s">
        <v>88</v>
      </c>
      <c r="E499" s="77">
        <f>SUMPRODUCT(A502:A503,A502:A503,F502:F503)-E497*E497</f>
        <v>0</v>
      </c>
      <c r="F499" s="77"/>
      <c r="G499" s="77"/>
      <c r="H499" s="70"/>
      <c r="I499" s="7"/>
      <c r="L499" s="17" t="str">
        <f>L$13</f>
        <v>X - общее число бросков в серии,</v>
      </c>
    </row>
    <row r="500" spans="1:12" ht="18.75">
      <c r="A500" s="78" t="s">
        <v>90</v>
      </c>
      <c r="B500" s="77">
        <f>IF(E499=0,0,B498/E500)</f>
        <v>0</v>
      </c>
      <c r="C500" s="77"/>
      <c r="D500" s="78" t="s">
        <v>89</v>
      </c>
      <c r="E500" s="77">
        <f>SUMPRODUCT(B501:E501,B501:E501,B504:E504)-E498*E498</f>
        <v>0</v>
      </c>
      <c r="F500" s="77"/>
      <c r="G500" s="77"/>
      <c r="H500" s="70"/>
      <c r="I500" s="7"/>
      <c r="L500" s="17" t="str">
        <f>L$14</f>
        <v>Y - число начисленных баллов.</v>
      </c>
    </row>
    <row r="501" spans="1:12" ht="19.5" thickBot="1">
      <c r="A501" s="67" t="s">
        <v>80</v>
      </c>
      <c r="B501" s="52">
        <v>0</v>
      </c>
      <c r="C501" s="52">
        <v>1</v>
      </c>
      <c r="D501" s="52">
        <v>2</v>
      </c>
      <c r="E501" s="53">
        <v>3</v>
      </c>
      <c r="G501" s="71"/>
      <c r="H501" s="70"/>
      <c r="I501" s="7"/>
      <c r="L501" s="17">
        <f>L$15</f>
        <v>0</v>
      </c>
    </row>
    <row r="502" spans="1:12" ht="20.25" thickTop="1" thickBot="1">
      <c r="A502" s="28">
        <v>2</v>
      </c>
      <c r="B502" s="48">
        <f>IF(Протоколы!F504=0,0,Протоколы!B502/Протоколы!F504)</f>
        <v>0</v>
      </c>
      <c r="C502" s="48">
        <f>IF(Протоколы!F504=0,0,Протоколы!C502/Протоколы!F504)</f>
        <v>0</v>
      </c>
      <c r="D502" s="48">
        <f>IF(Протоколы!F504=0,0,Протоколы!D502/Протоколы!F504)</f>
        <v>0</v>
      </c>
      <c r="E502" s="48">
        <f>IF(Протоколы!F504=0,0,Протоколы!E502/Протоколы!F504)</f>
        <v>0</v>
      </c>
      <c r="F502" s="62">
        <f>SUM(B502:E502)</f>
        <v>0</v>
      </c>
      <c r="G502" s="69"/>
      <c r="H502" s="70"/>
      <c r="I502" s="7"/>
      <c r="L502" s="17">
        <f>L$16</f>
        <v>0</v>
      </c>
    </row>
    <row r="503" spans="1:12" ht="19.5" thickBot="1">
      <c r="A503" s="29">
        <v>3</v>
      </c>
      <c r="B503" s="48">
        <f>IF(Протоколы!F504=0,0,Протоколы!B503/Протоколы!F504)</f>
        <v>0</v>
      </c>
      <c r="C503" s="48">
        <f>IF(Протоколы!F504=0,0,Протоколы!C503/Протоколы!F504)</f>
        <v>0</v>
      </c>
      <c r="D503" s="48">
        <f>IF(Протоколы!F504=0,0,Протоколы!D503/Протоколы!F504)</f>
        <v>0</v>
      </c>
      <c r="E503" s="48">
        <f>IF(Протоколы!F504=0,0,Протоколы!E503/Протоколы!F504)</f>
        <v>0</v>
      </c>
      <c r="F503" s="63">
        <f>SUM(B503:E503)</f>
        <v>0</v>
      </c>
      <c r="G503" s="72"/>
      <c r="H503" s="70"/>
      <c r="I503" s="7"/>
      <c r="L503" s="17">
        <f>L$17</f>
        <v>0</v>
      </c>
    </row>
    <row r="504" spans="1:12" ht="19.5" thickTop="1" thickBot="1">
      <c r="B504" s="64">
        <f>B502+B503</f>
        <v>0</v>
      </c>
      <c r="C504" s="65">
        <f t="shared" ref="C504:E504" si="27">C502+C503</f>
        <v>0</v>
      </c>
      <c r="D504" s="65">
        <f t="shared" si="27"/>
        <v>0</v>
      </c>
      <c r="E504" s="66">
        <f t="shared" si="27"/>
        <v>0</v>
      </c>
      <c r="F504" s="45">
        <f>F502+F503</f>
        <v>0</v>
      </c>
    </row>
    <row r="505" spans="1:12" ht="20.25" thickTop="1" thickBot="1">
      <c r="A505" s="5">
        <f>'Название и список группы'!A29</f>
        <v>28</v>
      </c>
      <c r="B505" s="18">
        <f>'Название и список группы'!B29</f>
        <v>0</v>
      </c>
      <c r="C505" s="18"/>
      <c r="D505" s="18"/>
      <c r="E505" s="18"/>
      <c r="F505" s="18"/>
      <c r="G505" s="18"/>
      <c r="H505" s="18"/>
      <c r="I505" s="18"/>
      <c r="J505" s="18"/>
    </row>
    <row r="506" spans="1:12" ht="19.5" thickTop="1" thickBot="1">
      <c r="A506" s="75" t="s">
        <v>95</v>
      </c>
      <c r="B506" s="14">
        <v>0</v>
      </c>
      <c r="C506" s="14">
        <v>1</v>
      </c>
      <c r="D506" s="14">
        <v>2</v>
      </c>
      <c r="E506" s="14">
        <v>3</v>
      </c>
      <c r="F506" s="69"/>
      <c r="G506" s="68"/>
      <c r="H506" s="68"/>
      <c r="I506" s="3"/>
      <c r="J506" s="73" t="s">
        <v>0</v>
      </c>
      <c r="L506" s="4" t="str">
        <f>L$2</f>
        <v>12 серий бросков монеты</v>
      </c>
    </row>
    <row r="507" spans="1:12" ht="20.25" thickTop="1" thickBot="1">
      <c r="A507" s="75" t="s">
        <v>82</v>
      </c>
      <c r="B507" s="80">
        <f>IF(B522=0,0,SUMPRODUCT(A520:A521,B520:B521)/B522)</f>
        <v>0</v>
      </c>
      <c r="C507" s="81">
        <f>IF(C522=0,0,SUMPRODUCT(A520:A521,C520:C521)/C522)</f>
        <v>0</v>
      </c>
      <c r="D507" s="81">
        <f>IF(D522=0,0,SUMPRODUCT(A520:A521,D520:D521)/D522)</f>
        <v>0</v>
      </c>
      <c r="E507" s="15">
        <f>IF(E522=0,0,SUMPRODUCT(A520:A521,E520:E521)/E522)</f>
        <v>0</v>
      </c>
      <c r="F507" s="69"/>
      <c r="G507" s="69"/>
      <c r="H507" s="70"/>
      <c r="I507" s="6"/>
      <c r="J507" s="74">
        <f>Протоколы!J507</f>
        <v>9.9999999999999995E-7</v>
      </c>
      <c r="L507" s="17" t="str">
        <f>L$3</f>
        <v>Если в первом броске серии</v>
      </c>
    </row>
    <row r="508" spans="1:12" ht="19.5" thickTop="1">
      <c r="A508" s="78" t="s">
        <v>92</v>
      </c>
      <c r="B508" s="82">
        <f>B518*(B506-E516)+E515</f>
        <v>0</v>
      </c>
      <c r="C508" s="21">
        <f>B518*(C506-E516)+E515</f>
        <v>0</v>
      </c>
      <c r="D508" s="21">
        <f>B518*(D506-E516)+E515</f>
        <v>0</v>
      </c>
      <c r="E508" s="83">
        <f>B518*(E506-E516)+E515</f>
        <v>0</v>
      </c>
      <c r="F508" s="77"/>
      <c r="G508" s="77"/>
      <c r="H508" s="70"/>
      <c r="I508" s="6"/>
      <c r="L508" s="17" t="str">
        <f>L$4</f>
        <v>выпал "орел", то начисляется 1 балл и</v>
      </c>
    </row>
    <row r="509" spans="1:12" ht="18.75">
      <c r="A509" s="75" t="s">
        <v>94</v>
      </c>
      <c r="B509" s="84"/>
      <c r="C509" s="76"/>
      <c r="D509" s="21">
        <f>IF(F520=0,0,SUMPRODUCT(B519:E519,B520:E520)/F520)</f>
        <v>0</v>
      </c>
      <c r="E509" s="85">
        <f>IF(F520=0,0,SUMPRODUCT(B519:E519,B521:E521)/F520)</f>
        <v>0</v>
      </c>
      <c r="F509" s="77"/>
      <c r="G509" s="77"/>
      <c r="H509" s="70"/>
      <c r="I509" s="6"/>
      <c r="L509" s="17" t="str">
        <f>L$5</f>
        <v xml:space="preserve"> серию завершает второй бросок.</v>
      </c>
    </row>
    <row r="510" spans="1:12" ht="19.5" thickBot="1">
      <c r="A510" s="78" t="s">
        <v>91</v>
      </c>
      <c r="B510" s="86"/>
      <c r="C510" s="87"/>
      <c r="D510" s="88">
        <f>B517*(D506-E515)+E516</f>
        <v>0</v>
      </c>
      <c r="E510" s="89">
        <f>B517*(E506-E515)+E516</f>
        <v>0</v>
      </c>
      <c r="F510" s="77"/>
      <c r="G510" s="77"/>
      <c r="H510" s="70"/>
      <c r="I510" s="7"/>
      <c r="L510" s="17" t="str">
        <f>L$6</f>
        <v xml:space="preserve"> Если на втором броске "орел",</v>
      </c>
    </row>
    <row r="511" spans="1:12" ht="19.5" thickTop="1">
      <c r="A511" s="75"/>
      <c r="B511" s="77"/>
      <c r="C511" s="77"/>
      <c r="D511" s="77"/>
      <c r="E511" s="76"/>
      <c r="F511" s="77"/>
      <c r="G511" s="77"/>
      <c r="H511" s="70"/>
      <c r="I511" s="7"/>
      <c r="L511" s="17" t="str">
        <f>L$7</f>
        <v>добавляют 2 балла, иначе 0.</v>
      </c>
    </row>
    <row r="512" spans="1:12" ht="18.75">
      <c r="A512" s="78"/>
      <c r="B512" s="77"/>
      <c r="C512" s="77"/>
      <c r="D512" s="77"/>
      <c r="E512" s="77"/>
      <c r="F512" s="77"/>
      <c r="G512" s="77"/>
      <c r="H512" s="70"/>
      <c r="I512" s="7"/>
      <c r="L512" s="17" t="str">
        <f>L$8</f>
        <v>Если в первом броске серии</v>
      </c>
    </row>
    <row r="513" spans="1:12" ht="18.75">
      <c r="A513" s="78"/>
      <c r="B513" s="77"/>
      <c r="C513" s="77"/>
      <c r="D513" s="77"/>
      <c r="E513" s="77"/>
      <c r="F513" s="77"/>
      <c r="G513" s="77"/>
      <c r="H513" s="70"/>
      <c r="I513" s="7"/>
      <c r="L513" s="17" t="str">
        <f>L$9</f>
        <v>выпала "решка", то серию завершают</v>
      </c>
    </row>
    <row r="514" spans="1:12" ht="18.75">
      <c r="A514" s="78"/>
      <c r="B514" s="77"/>
      <c r="C514" s="77"/>
      <c r="D514" s="77"/>
      <c r="E514" s="77"/>
      <c r="F514" s="77"/>
      <c r="G514" s="77"/>
      <c r="H514" s="70"/>
      <c r="I514" s="7"/>
      <c r="L514" s="17" t="str">
        <f>L$10</f>
        <v xml:space="preserve"> второй и третий броски.</v>
      </c>
    </row>
    <row r="515" spans="1:12" ht="18.75">
      <c r="A515" s="78" t="s">
        <v>86</v>
      </c>
      <c r="B515" s="77">
        <f>A520*SUMPRODUCT(B519:E519,B520:E520)+A521*SUMPRODUCT(B519:E519,B521:E521)</f>
        <v>0</v>
      </c>
      <c r="C515" s="77"/>
      <c r="D515" s="78" t="s">
        <v>83</v>
      </c>
      <c r="E515" s="77">
        <f>SUMPRODUCT(A520:A521,F520:F521)</f>
        <v>0</v>
      </c>
      <c r="F515" s="77"/>
      <c r="G515" s="77"/>
      <c r="H515" s="70"/>
      <c r="I515" s="7"/>
      <c r="L515" s="17" t="str">
        <f>L$11</f>
        <v xml:space="preserve"> За каждого "орла" при 2 и 3-м броске</v>
      </c>
    </row>
    <row r="516" spans="1:12" ht="18.75">
      <c r="A516" s="78" t="s">
        <v>85</v>
      </c>
      <c r="B516" s="77">
        <f>B515-E515*E516</f>
        <v>0</v>
      </c>
      <c r="C516" s="77"/>
      <c r="D516" s="78" t="s">
        <v>84</v>
      </c>
      <c r="E516" s="77">
        <f>SUMPRODUCT(B519:E519,B522:E522)</f>
        <v>0</v>
      </c>
      <c r="F516" s="77"/>
      <c r="G516" s="77"/>
      <c r="H516" s="70"/>
      <c r="I516" s="7"/>
      <c r="L516" s="17" t="str">
        <f>L$12</f>
        <v>начисляется 1 балл.</v>
      </c>
    </row>
    <row r="517" spans="1:12" ht="18.75">
      <c r="A517" s="78" t="s">
        <v>87</v>
      </c>
      <c r="B517" s="77">
        <f>IF(E517=0,0,B516/E517)</f>
        <v>0</v>
      </c>
      <c r="C517" s="77"/>
      <c r="D517" s="78" t="s">
        <v>88</v>
      </c>
      <c r="E517" s="77">
        <f>SUMPRODUCT(A520:A521,A520:A521,F520:F521)-E515*E515</f>
        <v>0</v>
      </c>
      <c r="F517" s="77"/>
      <c r="G517" s="77"/>
      <c r="H517" s="70"/>
      <c r="I517" s="7"/>
      <c r="L517" s="17" t="str">
        <f>L$13</f>
        <v>X - общее число бросков в серии,</v>
      </c>
    </row>
    <row r="518" spans="1:12" ht="18.75">
      <c r="A518" s="78" t="s">
        <v>90</v>
      </c>
      <c r="B518" s="77">
        <f>IF(E517=0,0,B516/E518)</f>
        <v>0</v>
      </c>
      <c r="C518" s="77"/>
      <c r="D518" s="78" t="s">
        <v>89</v>
      </c>
      <c r="E518" s="77">
        <f>SUMPRODUCT(B519:E519,B519:E519,B522:E522)-E516*E516</f>
        <v>0</v>
      </c>
      <c r="F518" s="77"/>
      <c r="G518" s="77"/>
      <c r="H518" s="70"/>
      <c r="I518" s="7"/>
      <c r="L518" s="17" t="str">
        <f>L$14</f>
        <v>Y - число начисленных баллов.</v>
      </c>
    </row>
    <row r="519" spans="1:12" ht="19.5" thickBot="1">
      <c r="A519" s="67" t="s">
        <v>80</v>
      </c>
      <c r="B519" s="52">
        <v>0</v>
      </c>
      <c r="C519" s="52">
        <v>1</v>
      </c>
      <c r="D519" s="52">
        <v>2</v>
      </c>
      <c r="E519" s="53">
        <v>3</v>
      </c>
      <c r="G519" s="71"/>
      <c r="H519" s="70"/>
      <c r="I519" s="7"/>
      <c r="L519" s="17">
        <f>L$15</f>
        <v>0</v>
      </c>
    </row>
    <row r="520" spans="1:12" ht="20.25" thickTop="1" thickBot="1">
      <c r="A520" s="28">
        <v>2</v>
      </c>
      <c r="B520" s="48">
        <f>IF(Протоколы!F522=0,0,Протоколы!B520/Протоколы!F522)</f>
        <v>0</v>
      </c>
      <c r="C520" s="48">
        <f>IF(Протоколы!F522=0,0,Протоколы!C520/Протоколы!F522)</f>
        <v>0</v>
      </c>
      <c r="D520" s="48">
        <f>IF(Протоколы!F522=0,0,Протоколы!D520/Протоколы!F522)</f>
        <v>0</v>
      </c>
      <c r="E520" s="48">
        <f>IF(Протоколы!F522=0,0,Протоколы!E520/Протоколы!F522)</f>
        <v>0</v>
      </c>
      <c r="F520" s="62">
        <f>SUM(B520:E520)</f>
        <v>0</v>
      </c>
      <c r="G520" s="69"/>
      <c r="H520" s="70"/>
      <c r="I520" s="7"/>
      <c r="L520" s="17">
        <f>L$16</f>
        <v>0</v>
      </c>
    </row>
    <row r="521" spans="1:12" ht="19.5" thickBot="1">
      <c r="A521" s="29">
        <v>3</v>
      </c>
      <c r="B521" s="48">
        <f>IF(Протоколы!F522=0,0,Протоколы!B521/Протоколы!F522)</f>
        <v>0</v>
      </c>
      <c r="C521" s="48">
        <f>IF(Протоколы!F522=0,0,Протоколы!C521/Протоколы!F522)</f>
        <v>0</v>
      </c>
      <c r="D521" s="48">
        <f>IF(Протоколы!F522=0,0,Протоколы!D521/Протоколы!F522)</f>
        <v>0</v>
      </c>
      <c r="E521" s="48">
        <f>IF(Протоколы!F522=0,0,Протоколы!E521/Протоколы!F522)</f>
        <v>0</v>
      </c>
      <c r="F521" s="63">
        <f>SUM(B521:E521)</f>
        <v>0</v>
      </c>
      <c r="G521" s="72"/>
      <c r="H521" s="70"/>
      <c r="I521" s="7"/>
      <c r="L521" s="17">
        <f>L$17</f>
        <v>0</v>
      </c>
    </row>
    <row r="522" spans="1:12" ht="19.5" thickTop="1" thickBot="1">
      <c r="B522" s="64">
        <f>B520+B521</f>
        <v>0</v>
      </c>
      <c r="C522" s="65">
        <f t="shared" ref="C522:E522" si="28">C520+C521</f>
        <v>0</v>
      </c>
      <c r="D522" s="65">
        <f t="shared" si="28"/>
        <v>0</v>
      </c>
      <c r="E522" s="66">
        <f t="shared" si="28"/>
        <v>0</v>
      </c>
      <c r="F522" s="45">
        <f>F520+F521</f>
        <v>0</v>
      </c>
    </row>
    <row r="523" spans="1:12" ht="20.25" thickTop="1" thickBot="1">
      <c r="A523" s="5">
        <f>'Название и список группы'!A30</f>
        <v>29</v>
      </c>
      <c r="B523" s="18">
        <f>'Название и список группы'!B30</f>
        <v>0</v>
      </c>
      <c r="C523" s="18"/>
      <c r="D523" s="18"/>
      <c r="E523" s="18"/>
      <c r="F523" s="18"/>
      <c r="G523" s="18"/>
      <c r="H523" s="18"/>
      <c r="I523" s="18"/>
      <c r="J523" s="18"/>
    </row>
    <row r="524" spans="1:12" ht="19.5" thickTop="1" thickBot="1">
      <c r="A524" s="75" t="s">
        <v>95</v>
      </c>
      <c r="B524" s="14">
        <v>0</v>
      </c>
      <c r="C524" s="14">
        <v>1</v>
      </c>
      <c r="D524" s="14">
        <v>2</v>
      </c>
      <c r="E524" s="14">
        <v>3</v>
      </c>
      <c r="F524" s="69"/>
      <c r="G524" s="68"/>
      <c r="H524" s="68"/>
      <c r="I524" s="3"/>
      <c r="J524" s="73" t="s">
        <v>0</v>
      </c>
      <c r="L524" s="4" t="str">
        <f>L$2</f>
        <v>12 серий бросков монеты</v>
      </c>
    </row>
    <row r="525" spans="1:12" ht="20.25" thickTop="1" thickBot="1">
      <c r="A525" s="75" t="s">
        <v>82</v>
      </c>
      <c r="B525" s="80">
        <f>IF(B540=0,0,SUMPRODUCT(A538:A539,B538:B539)/B540)</f>
        <v>0</v>
      </c>
      <c r="C525" s="81">
        <f>IF(C540=0,0,SUMPRODUCT(A538:A539,C538:C539)/C540)</f>
        <v>0</v>
      </c>
      <c r="D525" s="81">
        <f>IF(D540=0,0,SUMPRODUCT(A538:A539,D538:D539)/D540)</f>
        <v>0</v>
      </c>
      <c r="E525" s="15">
        <f>IF(E540=0,0,SUMPRODUCT(A538:A539,E538:E539)/E540)</f>
        <v>0</v>
      </c>
      <c r="F525" s="69"/>
      <c r="G525" s="69"/>
      <c r="H525" s="70"/>
      <c r="I525" s="6"/>
      <c r="J525" s="74">
        <f>Протоколы!J525</f>
        <v>9.9999999999999995E-7</v>
      </c>
      <c r="L525" s="17" t="str">
        <f>L$3</f>
        <v>Если в первом броске серии</v>
      </c>
    </row>
    <row r="526" spans="1:12" ht="19.5" thickTop="1">
      <c r="A526" s="78" t="s">
        <v>92</v>
      </c>
      <c r="B526" s="82">
        <f>B536*(B524-E534)+E533</f>
        <v>0</v>
      </c>
      <c r="C526" s="21">
        <f>B536*(C524-E534)+E533</f>
        <v>0</v>
      </c>
      <c r="D526" s="21">
        <f>B536*(D524-E534)+E533</f>
        <v>0</v>
      </c>
      <c r="E526" s="83">
        <f>B536*(E524-E534)+E533</f>
        <v>0</v>
      </c>
      <c r="F526" s="77"/>
      <c r="G526" s="77"/>
      <c r="H526" s="70"/>
      <c r="I526" s="6"/>
      <c r="L526" s="17" t="str">
        <f>L$4</f>
        <v>выпал "орел", то начисляется 1 балл и</v>
      </c>
    </row>
    <row r="527" spans="1:12" ht="18.75">
      <c r="A527" s="75" t="s">
        <v>94</v>
      </c>
      <c r="B527" s="84"/>
      <c r="C527" s="76"/>
      <c r="D527" s="21">
        <f>IF(F538=0,0,SUMPRODUCT(B537:E537,B538:E538)/F538)</f>
        <v>0</v>
      </c>
      <c r="E527" s="85">
        <f>IF(F538=0,0,SUMPRODUCT(B537:E537,B539:E539)/F538)</f>
        <v>0</v>
      </c>
      <c r="F527" s="77"/>
      <c r="G527" s="77"/>
      <c r="H527" s="70"/>
      <c r="I527" s="6"/>
      <c r="L527" s="17" t="str">
        <f>L$5</f>
        <v xml:space="preserve"> серию завершает второй бросок.</v>
      </c>
    </row>
    <row r="528" spans="1:12" ht="19.5" thickBot="1">
      <c r="A528" s="78" t="s">
        <v>91</v>
      </c>
      <c r="B528" s="86"/>
      <c r="C528" s="87"/>
      <c r="D528" s="88">
        <f>B535*(D524-E533)+E534</f>
        <v>0</v>
      </c>
      <c r="E528" s="89">
        <f>B535*(E524-E533)+E534</f>
        <v>0</v>
      </c>
      <c r="F528" s="77"/>
      <c r="G528" s="77"/>
      <c r="H528" s="70"/>
      <c r="I528" s="7"/>
      <c r="L528" s="17" t="str">
        <f>L$6</f>
        <v xml:space="preserve"> Если на втором броске "орел",</v>
      </c>
    </row>
    <row r="529" spans="1:12" ht="19.5" thickTop="1">
      <c r="A529" s="75"/>
      <c r="B529" s="77"/>
      <c r="C529" s="77"/>
      <c r="D529" s="77"/>
      <c r="E529" s="76"/>
      <c r="F529" s="77"/>
      <c r="G529" s="77"/>
      <c r="H529" s="70"/>
      <c r="I529" s="7"/>
      <c r="L529" s="17" t="str">
        <f>L$7</f>
        <v>добавляют 2 балла, иначе 0.</v>
      </c>
    </row>
    <row r="530" spans="1:12" ht="18.75">
      <c r="A530" s="78"/>
      <c r="B530" s="77"/>
      <c r="C530" s="77"/>
      <c r="D530" s="77"/>
      <c r="E530" s="77"/>
      <c r="F530" s="77"/>
      <c r="G530" s="77"/>
      <c r="H530" s="70"/>
      <c r="I530" s="7"/>
      <c r="L530" s="17" t="str">
        <f>L$8</f>
        <v>Если в первом броске серии</v>
      </c>
    </row>
    <row r="531" spans="1:12" ht="18.75">
      <c r="A531" s="78"/>
      <c r="B531" s="77"/>
      <c r="C531" s="77"/>
      <c r="D531" s="77"/>
      <c r="E531" s="77"/>
      <c r="F531" s="77"/>
      <c r="G531" s="77"/>
      <c r="H531" s="70"/>
      <c r="I531" s="7"/>
      <c r="L531" s="17" t="str">
        <f>L$9</f>
        <v>выпала "решка", то серию завершают</v>
      </c>
    </row>
    <row r="532" spans="1:12" ht="18.75">
      <c r="A532" s="78"/>
      <c r="B532" s="77"/>
      <c r="C532" s="77"/>
      <c r="D532" s="77"/>
      <c r="E532" s="77"/>
      <c r="F532" s="77"/>
      <c r="G532" s="77"/>
      <c r="H532" s="70"/>
      <c r="I532" s="7"/>
      <c r="L532" s="17" t="str">
        <f>L$10</f>
        <v xml:space="preserve"> второй и третий броски.</v>
      </c>
    </row>
    <row r="533" spans="1:12" ht="18.75">
      <c r="A533" s="78" t="s">
        <v>86</v>
      </c>
      <c r="B533" s="77">
        <f>A538*SUMPRODUCT(B537:E537,B538:E538)+A539*SUMPRODUCT(B537:E537,B539:E539)</f>
        <v>0</v>
      </c>
      <c r="C533" s="77"/>
      <c r="D533" s="78" t="s">
        <v>83</v>
      </c>
      <c r="E533" s="77">
        <f>SUMPRODUCT(A538:A539,F538:F539)</f>
        <v>0</v>
      </c>
      <c r="F533" s="77"/>
      <c r="G533" s="77"/>
      <c r="H533" s="70"/>
      <c r="I533" s="7"/>
      <c r="L533" s="17" t="str">
        <f>L$11</f>
        <v xml:space="preserve"> За каждого "орла" при 2 и 3-м броске</v>
      </c>
    </row>
    <row r="534" spans="1:12" ht="18.75">
      <c r="A534" s="78" t="s">
        <v>85</v>
      </c>
      <c r="B534" s="77">
        <f>B533-E533*E534</f>
        <v>0</v>
      </c>
      <c r="C534" s="77"/>
      <c r="D534" s="78" t="s">
        <v>84</v>
      </c>
      <c r="E534" s="77">
        <f>SUMPRODUCT(B537:E537,B540:E540)</f>
        <v>0</v>
      </c>
      <c r="F534" s="77"/>
      <c r="G534" s="77"/>
      <c r="H534" s="70"/>
      <c r="I534" s="7"/>
      <c r="L534" s="17" t="str">
        <f>L$12</f>
        <v>начисляется 1 балл.</v>
      </c>
    </row>
    <row r="535" spans="1:12" ht="18.75">
      <c r="A535" s="78" t="s">
        <v>87</v>
      </c>
      <c r="B535" s="77">
        <f>IF(E535=0,0,B534/E535)</f>
        <v>0</v>
      </c>
      <c r="C535" s="77"/>
      <c r="D535" s="78" t="s">
        <v>88</v>
      </c>
      <c r="E535" s="77">
        <f>SUMPRODUCT(A538:A539,A538:A539,F538:F539)-E533*E533</f>
        <v>0</v>
      </c>
      <c r="F535" s="77"/>
      <c r="G535" s="77"/>
      <c r="H535" s="70"/>
      <c r="I535" s="7"/>
      <c r="L535" s="17" t="str">
        <f>L$13</f>
        <v>X - общее число бросков в серии,</v>
      </c>
    </row>
    <row r="536" spans="1:12" ht="18.75">
      <c r="A536" s="78" t="s">
        <v>90</v>
      </c>
      <c r="B536" s="77">
        <f>IF(E535=0,0,B534/E536)</f>
        <v>0</v>
      </c>
      <c r="C536" s="77"/>
      <c r="D536" s="78" t="s">
        <v>89</v>
      </c>
      <c r="E536" s="77">
        <f>SUMPRODUCT(B537:E537,B537:E537,B540:E540)-E534*E534</f>
        <v>0</v>
      </c>
      <c r="F536" s="77"/>
      <c r="G536" s="77"/>
      <c r="H536" s="70"/>
      <c r="I536" s="7"/>
      <c r="L536" s="17" t="str">
        <f>L$14</f>
        <v>Y - число начисленных баллов.</v>
      </c>
    </row>
    <row r="537" spans="1:12" ht="19.5" thickBot="1">
      <c r="A537" s="67" t="s">
        <v>80</v>
      </c>
      <c r="B537" s="52">
        <v>0</v>
      </c>
      <c r="C537" s="52">
        <v>1</v>
      </c>
      <c r="D537" s="52">
        <v>2</v>
      </c>
      <c r="E537" s="53">
        <v>3</v>
      </c>
      <c r="G537" s="71"/>
      <c r="H537" s="70"/>
      <c r="I537" s="7"/>
      <c r="L537" s="17">
        <f>L$15</f>
        <v>0</v>
      </c>
    </row>
    <row r="538" spans="1:12" ht="20.25" thickTop="1" thickBot="1">
      <c r="A538" s="28">
        <v>2</v>
      </c>
      <c r="B538" s="48">
        <f>IF(Протоколы!F540=0,0,Протоколы!B538/Протоколы!F540)</f>
        <v>0</v>
      </c>
      <c r="C538" s="48">
        <f>IF(Протоколы!F540=0,0,Протоколы!C538/Протоколы!F540)</f>
        <v>0</v>
      </c>
      <c r="D538" s="48">
        <f>IF(Протоколы!F540=0,0,Протоколы!D538/Протоколы!F540)</f>
        <v>0</v>
      </c>
      <c r="E538" s="48">
        <f>IF(Протоколы!F540=0,0,Протоколы!E538/Протоколы!F540)</f>
        <v>0</v>
      </c>
      <c r="F538" s="62">
        <f>SUM(B538:E538)</f>
        <v>0</v>
      </c>
      <c r="G538" s="69"/>
      <c r="H538" s="70"/>
      <c r="I538" s="7"/>
      <c r="L538" s="17">
        <f>L$16</f>
        <v>0</v>
      </c>
    </row>
    <row r="539" spans="1:12" ht="19.5" thickBot="1">
      <c r="A539" s="29">
        <v>3</v>
      </c>
      <c r="B539" s="48">
        <f>IF(Протоколы!F540=0,0,Протоколы!B539/Протоколы!F540)</f>
        <v>0</v>
      </c>
      <c r="C539" s="48">
        <f>IF(Протоколы!F540=0,0,Протоколы!C539/Протоколы!F540)</f>
        <v>0</v>
      </c>
      <c r="D539" s="48">
        <f>IF(Протоколы!F540=0,0,Протоколы!D539/Протоколы!F540)</f>
        <v>0</v>
      </c>
      <c r="E539" s="48">
        <f>IF(Протоколы!F540=0,0,Протоколы!E539/Протоколы!F540)</f>
        <v>0</v>
      </c>
      <c r="F539" s="63">
        <f>SUM(B539:E539)</f>
        <v>0</v>
      </c>
      <c r="G539" s="72"/>
      <c r="H539" s="70"/>
      <c r="I539" s="7"/>
      <c r="L539" s="17">
        <f>L$17</f>
        <v>0</v>
      </c>
    </row>
    <row r="540" spans="1:12" ht="19.5" thickTop="1" thickBot="1">
      <c r="B540" s="64">
        <f>B538+B539</f>
        <v>0</v>
      </c>
      <c r="C540" s="65">
        <f t="shared" ref="C540:E540" si="29">C538+C539</f>
        <v>0</v>
      </c>
      <c r="D540" s="65">
        <f t="shared" si="29"/>
        <v>0</v>
      </c>
      <c r="E540" s="66">
        <f t="shared" si="29"/>
        <v>0</v>
      </c>
      <c r="F540" s="45">
        <f>F538+F539</f>
        <v>0</v>
      </c>
    </row>
    <row r="541" spans="1:12" ht="20.25" thickTop="1" thickBot="1">
      <c r="A541" s="5">
        <f>'Название и список группы'!A31</f>
        <v>30</v>
      </c>
      <c r="B541" s="18">
        <f>'Название и список группы'!B31</f>
        <v>0</v>
      </c>
      <c r="C541" s="18"/>
      <c r="D541" s="18"/>
      <c r="E541" s="18"/>
      <c r="F541" s="18"/>
      <c r="G541" s="18"/>
      <c r="H541" s="18"/>
      <c r="I541" s="18"/>
      <c r="J541" s="18"/>
    </row>
    <row r="542" spans="1:12" ht="19.5" thickTop="1" thickBot="1">
      <c r="A542" s="75" t="s">
        <v>95</v>
      </c>
      <c r="B542" s="14">
        <v>0</v>
      </c>
      <c r="C542" s="14">
        <v>1</v>
      </c>
      <c r="D542" s="14">
        <v>2</v>
      </c>
      <c r="E542" s="14">
        <v>3</v>
      </c>
      <c r="F542" s="69"/>
      <c r="G542" s="68"/>
      <c r="H542" s="68"/>
      <c r="I542" s="3"/>
      <c r="J542" s="73" t="s">
        <v>0</v>
      </c>
      <c r="L542" s="4" t="str">
        <f>L$2</f>
        <v>12 серий бросков монеты</v>
      </c>
    </row>
    <row r="543" spans="1:12" ht="20.25" thickTop="1" thickBot="1">
      <c r="A543" s="75" t="s">
        <v>82</v>
      </c>
      <c r="B543" s="80">
        <f>IF(B558=0,0,SUMPRODUCT(A556:A557,B556:B557)/B558)</f>
        <v>0</v>
      </c>
      <c r="C543" s="81">
        <f>IF(C558=0,0,SUMPRODUCT(A556:A557,C556:C557)/C558)</f>
        <v>0</v>
      </c>
      <c r="D543" s="81">
        <f>IF(D558=0,0,SUMPRODUCT(A556:A557,D556:D557)/D558)</f>
        <v>0</v>
      </c>
      <c r="E543" s="15">
        <f>IF(E558=0,0,SUMPRODUCT(A556:A557,E556:E557)/E558)</f>
        <v>0</v>
      </c>
      <c r="F543" s="69"/>
      <c r="G543" s="69"/>
      <c r="H543" s="70"/>
      <c r="I543" s="6"/>
      <c r="J543" s="74">
        <f>Протоколы!J543</f>
        <v>9.9999999999999995E-7</v>
      </c>
      <c r="L543" s="17" t="str">
        <f>L$3</f>
        <v>Если в первом броске серии</v>
      </c>
    </row>
    <row r="544" spans="1:12" ht="19.5" thickTop="1">
      <c r="A544" s="78" t="s">
        <v>92</v>
      </c>
      <c r="B544" s="82">
        <f>B554*(B542-E552)+E551</f>
        <v>0</v>
      </c>
      <c r="C544" s="21">
        <f>B554*(C542-E552)+E551</f>
        <v>0</v>
      </c>
      <c r="D544" s="21">
        <f>B554*(D542-E552)+E551</f>
        <v>0</v>
      </c>
      <c r="E544" s="83">
        <f>B554*(E542-E552)+E551</f>
        <v>0</v>
      </c>
      <c r="F544" s="77"/>
      <c r="G544" s="77"/>
      <c r="H544" s="70"/>
      <c r="I544" s="6"/>
      <c r="L544" s="17" t="str">
        <f>L$4</f>
        <v>выпал "орел", то начисляется 1 балл и</v>
      </c>
    </row>
    <row r="545" spans="1:12" ht="18.75">
      <c r="A545" s="75" t="s">
        <v>94</v>
      </c>
      <c r="B545" s="84"/>
      <c r="C545" s="76"/>
      <c r="D545" s="21">
        <f>IF(F556=0,0,SUMPRODUCT(B555:E555,B556:E556)/F556)</f>
        <v>0</v>
      </c>
      <c r="E545" s="85">
        <f>IF(F556=0,0,SUMPRODUCT(B555:E555,B557:E557)/F556)</f>
        <v>0</v>
      </c>
      <c r="F545" s="77"/>
      <c r="G545" s="77"/>
      <c r="H545" s="70"/>
      <c r="I545" s="6"/>
      <c r="L545" s="17" t="str">
        <f>L$5</f>
        <v xml:space="preserve"> серию завершает второй бросок.</v>
      </c>
    </row>
    <row r="546" spans="1:12" ht="19.5" thickBot="1">
      <c r="A546" s="78" t="s">
        <v>91</v>
      </c>
      <c r="B546" s="86"/>
      <c r="C546" s="87"/>
      <c r="D546" s="88">
        <f>B553*(D542-E551)+E552</f>
        <v>0</v>
      </c>
      <c r="E546" s="89">
        <f>B553*(E542-E551)+E552</f>
        <v>0</v>
      </c>
      <c r="F546" s="77"/>
      <c r="G546" s="77"/>
      <c r="H546" s="70"/>
      <c r="I546" s="7"/>
      <c r="L546" s="17" t="str">
        <f>L$6</f>
        <v xml:space="preserve"> Если на втором броске "орел",</v>
      </c>
    </row>
    <row r="547" spans="1:12" ht="19.5" thickTop="1">
      <c r="A547" s="75"/>
      <c r="B547" s="77"/>
      <c r="C547" s="77"/>
      <c r="D547" s="77"/>
      <c r="E547" s="76"/>
      <c r="F547" s="77"/>
      <c r="G547" s="77"/>
      <c r="H547" s="70"/>
      <c r="I547" s="7"/>
      <c r="L547" s="17" t="str">
        <f>L$7</f>
        <v>добавляют 2 балла, иначе 0.</v>
      </c>
    </row>
    <row r="548" spans="1:12" ht="18.75">
      <c r="A548" s="78"/>
      <c r="B548" s="77"/>
      <c r="C548" s="77"/>
      <c r="D548" s="77"/>
      <c r="E548" s="77"/>
      <c r="F548" s="77"/>
      <c r="G548" s="77"/>
      <c r="H548" s="70"/>
      <c r="I548" s="7"/>
      <c r="L548" s="17" t="str">
        <f>L$8</f>
        <v>Если в первом броске серии</v>
      </c>
    </row>
    <row r="549" spans="1:12" ht="18.75">
      <c r="A549" s="78"/>
      <c r="B549" s="77"/>
      <c r="C549" s="77"/>
      <c r="D549" s="77"/>
      <c r="E549" s="77"/>
      <c r="F549" s="77"/>
      <c r="G549" s="77"/>
      <c r="H549" s="70"/>
      <c r="I549" s="7"/>
      <c r="L549" s="17" t="str">
        <f>L$9</f>
        <v>выпала "решка", то серию завершают</v>
      </c>
    </row>
    <row r="550" spans="1:12" ht="18.75">
      <c r="A550" s="78"/>
      <c r="B550" s="77"/>
      <c r="C550" s="77"/>
      <c r="D550" s="77"/>
      <c r="E550" s="77"/>
      <c r="F550" s="77"/>
      <c r="G550" s="77"/>
      <c r="H550" s="70"/>
      <c r="I550" s="7"/>
      <c r="L550" s="17" t="str">
        <f>L$10</f>
        <v xml:space="preserve"> второй и третий броски.</v>
      </c>
    </row>
    <row r="551" spans="1:12" ht="18.75">
      <c r="A551" s="78" t="s">
        <v>86</v>
      </c>
      <c r="B551" s="77">
        <f>A556*SUMPRODUCT(B555:E555,B556:E556)+A557*SUMPRODUCT(B555:E555,B557:E557)</f>
        <v>0</v>
      </c>
      <c r="C551" s="77"/>
      <c r="D551" s="78" t="s">
        <v>83</v>
      </c>
      <c r="E551" s="77">
        <f>SUMPRODUCT(A556:A557,F556:F557)</f>
        <v>0</v>
      </c>
      <c r="F551" s="77"/>
      <c r="G551" s="77"/>
      <c r="H551" s="70"/>
      <c r="I551" s="7"/>
      <c r="L551" s="17" t="str">
        <f>L$11</f>
        <v xml:space="preserve"> За каждого "орла" при 2 и 3-м броске</v>
      </c>
    </row>
    <row r="552" spans="1:12" ht="18.75">
      <c r="A552" s="78" t="s">
        <v>85</v>
      </c>
      <c r="B552" s="77">
        <f>B551-E551*E552</f>
        <v>0</v>
      </c>
      <c r="C552" s="77"/>
      <c r="D552" s="78" t="s">
        <v>84</v>
      </c>
      <c r="E552" s="77">
        <f>SUMPRODUCT(B555:E555,B558:E558)</f>
        <v>0</v>
      </c>
      <c r="F552" s="77"/>
      <c r="G552" s="77"/>
      <c r="H552" s="70"/>
      <c r="I552" s="7"/>
      <c r="L552" s="17" t="str">
        <f>L$12</f>
        <v>начисляется 1 балл.</v>
      </c>
    </row>
    <row r="553" spans="1:12" ht="18.75">
      <c r="A553" s="78" t="s">
        <v>87</v>
      </c>
      <c r="B553" s="77">
        <f>IF(E553=0,0,B552/E553)</f>
        <v>0</v>
      </c>
      <c r="C553" s="77"/>
      <c r="D553" s="78" t="s">
        <v>88</v>
      </c>
      <c r="E553" s="77">
        <f>SUMPRODUCT(A556:A557,A556:A557,F556:F557)-E551*E551</f>
        <v>0</v>
      </c>
      <c r="F553" s="77"/>
      <c r="G553" s="77"/>
      <c r="H553" s="70"/>
      <c r="I553" s="7"/>
      <c r="L553" s="17" t="str">
        <f>L$13</f>
        <v>X - общее число бросков в серии,</v>
      </c>
    </row>
    <row r="554" spans="1:12" ht="18.75">
      <c r="A554" s="78" t="s">
        <v>90</v>
      </c>
      <c r="B554" s="77">
        <f>IF(E553=0,0,B552/E554)</f>
        <v>0</v>
      </c>
      <c r="C554" s="77"/>
      <c r="D554" s="78" t="s">
        <v>89</v>
      </c>
      <c r="E554" s="77">
        <f>SUMPRODUCT(B555:E555,B555:E555,B558:E558)-E552*E552</f>
        <v>0</v>
      </c>
      <c r="F554" s="77"/>
      <c r="G554" s="77"/>
      <c r="H554" s="70"/>
      <c r="I554" s="7"/>
      <c r="L554" s="17" t="str">
        <f>L$14</f>
        <v>Y - число начисленных баллов.</v>
      </c>
    </row>
    <row r="555" spans="1:12" ht="19.5" thickBot="1">
      <c r="A555" s="67" t="s">
        <v>80</v>
      </c>
      <c r="B555" s="52">
        <v>0</v>
      </c>
      <c r="C555" s="52">
        <v>1</v>
      </c>
      <c r="D555" s="52">
        <v>2</v>
      </c>
      <c r="E555" s="53">
        <v>3</v>
      </c>
      <c r="G555" s="71"/>
      <c r="H555" s="70"/>
      <c r="I555" s="7"/>
      <c r="L555" s="17">
        <f>L$15</f>
        <v>0</v>
      </c>
    </row>
    <row r="556" spans="1:12" ht="20.25" thickTop="1" thickBot="1">
      <c r="A556" s="28">
        <v>2</v>
      </c>
      <c r="B556" s="48">
        <f>IF(Протоколы!F558=0,0,Протоколы!B556/Протоколы!F558)</f>
        <v>0</v>
      </c>
      <c r="C556" s="48">
        <f>IF(Протоколы!F558=0,0,Протоколы!C556/Протоколы!F558)</f>
        <v>0</v>
      </c>
      <c r="D556" s="48">
        <f>IF(Протоколы!F558=0,0,Протоколы!D556/Протоколы!F558)</f>
        <v>0</v>
      </c>
      <c r="E556" s="48">
        <f>IF(Протоколы!F558=0,0,Протоколы!E556/Протоколы!F558)</f>
        <v>0</v>
      </c>
      <c r="F556" s="62">
        <f>SUM(B556:E556)</f>
        <v>0</v>
      </c>
      <c r="G556" s="69"/>
      <c r="H556" s="70"/>
      <c r="I556" s="7"/>
      <c r="L556" s="17">
        <f>L$16</f>
        <v>0</v>
      </c>
    </row>
    <row r="557" spans="1:12" ht="19.5" thickBot="1">
      <c r="A557" s="29">
        <v>3</v>
      </c>
      <c r="B557" s="48">
        <f>IF(Протоколы!F558=0,0,Протоколы!B557/Протоколы!F558)</f>
        <v>0</v>
      </c>
      <c r="C557" s="48">
        <f>IF(Протоколы!F558=0,0,Протоколы!C557/Протоколы!F558)</f>
        <v>0</v>
      </c>
      <c r="D557" s="48">
        <f>IF(Протоколы!F558=0,0,Протоколы!D557/Протоколы!F558)</f>
        <v>0</v>
      </c>
      <c r="E557" s="48">
        <f>IF(Протоколы!F558=0,0,Протоколы!E557/Протоколы!F558)</f>
        <v>0</v>
      </c>
      <c r="F557" s="63">
        <f>SUM(B557:E557)</f>
        <v>0</v>
      </c>
      <c r="G557" s="72"/>
      <c r="H557" s="70"/>
      <c r="I557" s="7"/>
      <c r="L557" s="17">
        <f>L$17</f>
        <v>0</v>
      </c>
    </row>
    <row r="558" spans="1:12" ht="19.5" thickTop="1" thickBot="1">
      <c r="B558" s="64">
        <f>B556+B557</f>
        <v>0</v>
      </c>
      <c r="C558" s="65">
        <f t="shared" ref="C558:E558" si="30">C556+C557</f>
        <v>0</v>
      </c>
      <c r="D558" s="65">
        <f t="shared" si="30"/>
        <v>0</v>
      </c>
      <c r="E558" s="66">
        <f t="shared" si="30"/>
        <v>0</v>
      </c>
      <c r="F558" s="45">
        <f>F556+F557</f>
        <v>0</v>
      </c>
    </row>
    <row r="559" spans="1:12" ht="20.25" thickTop="1" thickBot="1">
      <c r="A559" s="5">
        <f>'Название и список группы'!A32</f>
        <v>31</v>
      </c>
      <c r="B559" s="18">
        <f>'Название и список группы'!B32</f>
        <v>0</v>
      </c>
      <c r="C559" s="18"/>
      <c r="D559" s="18"/>
      <c r="E559" s="18"/>
      <c r="F559" s="18"/>
      <c r="G559" s="18"/>
      <c r="H559" s="18"/>
      <c r="I559" s="18"/>
      <c r="J559" s="18"/>
    </row>
    <row r="560" spans="1:12" ht="19.5" thickTop="1" thickBot="1">
      <c r="A560" s="75" t="s">
        <v>95</v>
      </c>
      <c r="B560" s="14">
        <v>0</v>
      </c>
      <c r="C560" s="14">
        <v>1</v>
      </c>
      <c r="D560" s="14">
        <v>2</v>
      </c>
      <c r="E560" s="14">
        <v>3</v>
      </c>
      <c r="F560" s="69"/>
      <c r="G560" s="68"/>
      <c r="H560" s="68"/>
      <c r="I560" s="3"/>
      <c r="J560" s="73" t="s">
        <v>0</v>
      </c>
      <c r="L560" s="4" t="str">
        <f>L$2</f>
        <v>12 серий бросков монеты</v>
      </c>
    </row>
    <row r="561" spans="1:12" ht="20.25" thickTop="1" thickBot="1">
      <c r="A561" s="75" t="s">
        <v>82</v>
      </c>
      <c r="B561" s="80">
        <f>IF(B576=0,0,SUMPRODUCT(A574:A575,B574:B575)/B576)</f>
        <v>0</v>
      </c>
      <c r="C561" s="81">
        <f>IF(C576=0,0,SUMPRODUCT(A574:A575,C574:C575)/C576)</f>
        <v>0</v>
      </c>
      <c r="D561" s="81">
        <f>IF(D576=0,0,SUMPRODUCT(A574:A575,D574:D575)/D576)</f>
        <v>0</v>
      </c>
      <c r="E561" s="15">
        <f>IF(E576=0,0,SUMPRODUCT(A574:A575,E574:E575)/E576)</f>
        <v>0</v>
      </c>
      <c r="F561" s="69"/>
      <c r="G561" s="69"/>
      <c r="H561" s="70"/>
      <c r="I561" s="6"/>
      <c r="J561" s="74">
        <f>Протоколы!J561</f>
        <v>9.9999999999999995E-7</v>
      </c>
      <c r="L561" s="17" t="str">
        <f>L$3</f>
        <v>Если в первом броске серии</v>
      </c>
    </row>
    <row r="562" spans="1:12" ht="19.5" thickTop="1">
      <c r="A562" s="78" t="s">
        <v>92</v>
      </c>
      <c r="B562" s="82">
        <f>B572*(B560-E570)+E569</f>
        <v>0</v>
      </c>
      <c r="C562" s="21">
        <f>B572*(C560-E570)+E569</f>
        <v>0</v>
      </c>
      <c r="D562" s="21">
        <f>B572*(D560-E570)+E569</f>
        <v>0</v>
      </c>
      <c r="E562" s="83">
        <f>B572*(E560-E570)+E569</f>
        <v>0</v>
      </c>
      <c r="F562" s="77"/>
      <c r="G562" s="77"/>
      <c r="H562" s="70"/>
      <c r="I562" s="6"/>
      <c r="L562" s="17" t="str">
        <f>L$4</f>
        <v>выпал "орел", то начисляется 1 балл и</v>
      </c>
    </row>
    <row r="563" spans="1:12" ht="18.75">
      <c r="A563" s="75" t="s">
        <v>94</v>
      </c>
      <c r="B563" s="84"/>
      <c r="C563" s="76"/>
      <c r="D563" s="21">
        <f>IF(F574=0,0,SUMPRODUCT(B573:E573,B574:E574)/F574)</f>
        <v>0</v>
      </c>
      <c r="E563" s="85">
        <f>IF(F574=0,0,SUMPRODUCT(B573:E573,B575:E575)/F574)</f>
        <v>0</v>
      </c>
      <c r="F563" s="77"/>
      <c r="G563" s="77"/>
      <c r="H563" s="70"/>
      <c r="I563" s="6"/>
      <c r="L563" s="17" t="str">
        <f>L$5</f>
        <v xml:space="preserve"> серию завершает второй бросок.</v>
      </c>
    </row>
    <row r="564" spans="1:12" ht="19.5" thickBot="1">
      <c r="A564" s="78" t="s">
        <v>91</v>
      </c>
      <c r="B564" s="86"/>
      <c r="C564" s="87"/>
      <c r="D564" s="88">
        <f>B571*(D560-E569)+E570</f>
        <v>0</v>
      </c>
      <c r="E564" s="89">
        <f>B571*(E560-E569)+E570</f>
        <v>0</v>
      </c>
      <c r="F564" s="77"/>
      <c r="G564" s="77"/>
      <c r="H564" s="70"/>
      <c r="I564" s="7"/>
      <c r="L564" s="17" t="str">
        <f>L$6</f>
        <v xml:space="preserve"> Если на втором броске "орел",</v>
      </c>
    </row>
    <row r="565" spans="1:12" ht="19.5" thickTop="1">
      <c r="A565" s="75"/>
      <c r="B565" s="77"/>
      <c r="C565" s="77"/>
      <c r="D565" s="77"/>
      <c r="E565" s="76"/>
      <c r="F565" s="77"/>
      <c r="G565" s="77"/>
      <c r="H565" s="70"/>
      <c r="I565" s="7"/>
      <c r="L565" s="17" t="str">
        <f>L$7</f>
        <v>добавляют 2 балла, иначе 0.</v>
      </c>
    </row>
    <row r="566" spans="1:12" ht="18.75">
      <c r="A566" s="78"/>
      <c r="B566" s="77"/>
      <c r="C566" s="77"/>
      <c r="D566" s="77"/>
      <c r="E566" s="77"/>
      <c r="F566" s="77"/>
      <c r="G566" s="77"/>
      <c r="H566" s="70"/>
      <c r="I566" s="7"/>
      <c r="L566" s="17" t="str">
        <f>L$8</f>
        <v>Если в первом броске серии</v>
      </c>
    </row>
    <row r="567" spans="1:12" ht="18.75">
      <c r="A567" s="78"/>
      <c r="B567" s="77"/>
      <c r="C567" s="77"/>
      <c r="D567" s="77"/>
      <c r="E567" s="77"/>
      <c r="F567" s="77"/>
      <c r="G567" s="77"/>
      <c r="H567" s="70"/>
      <c r="I567" s="7"/>
      <c r="L567" s="17" t="str">
        <f>L$9</f>
        <v>выпала "решка", то серию завершают</v>
      </c>
    </row>
    <row r="568" spans="1:12" ht="18.75">
      <c r="A568" s="78"/>
      <c r="B568" s="77"/>
      <c r="C568" s="77"/>
      <c r="D568" s="77"/>
      <c r="E568" s="77"/>
      <c r="F568" s="77"/>
      <c r="G568" s="77"/>
      <c r="H568" s="70"/>
      <c r="I568" s="7"/>
      <c r="L568" s="17" t="str">
        <f>L$10</f>
        <v xml:space="preserve"> второй и третий броски.</v>
      </c>
    </row>
    <row r="569" spans="1:12" ht="18.75">
      <c r="A569" s="78" t="s">
        <v>86</v>
      </c>
      <c r="B569" s="77">
        <f>A574*SUMPRODUCT(B573:E573,B574:E574)+A575*SUMPRODUCT(B573:E573,B575:E575)</f>
        <v>0</v>
      </c>
      <c r="C569" s="77"/>
      <c r="D569" s="78" t="s">
        <v>83</v>
      </c>
      <c r="E569" s="77">
        <f>SUMPRODUCT(A574:A575,F574:F575)</f>
        <v>0</v>
      </c>
      <c r="F569" s="77"/>
      <c r="G569" s="77"/>
      <c r="H569" s="70"/>
      <c r="I569" s="7"/>
      <c r="L569" s="17" t="str">
        <f>L$11</f>
        <v xml:space="preserve"> За каждого "орла" при 2 и 3-м броске</v>
      </c>
    </row>
    <row r="570" spans="1:12" ht="18.75">
      <c r="A570" s="78" t="s">
        <v>85</v>
      </c>
      <c r="B570" s="77">
        <f>B569-E569*E570</f>
        <v>0</v>
      </c>
      <c r="C570" s="77"/>
      <c r="D570" s="78" t="s">
        <v>84</v>
      </c>
      <c r="E570" s="77">
        <f>SUMPRODUCT(B573:E573,B576:E576)</f>
        <v>0</v>
      </c>
      <c r="F570" s="77"/>
      <c r="G570" s="77"/>
      <c r="H570" s="70"/>
      <c r="I570" s="7"/>
      <c r="L570" s="17" t="str">
        <f>L$12</f>
        <v>начисляется 1 балл.</v>
      </c>
    </row>
    <row r="571" spans="1:12" ht="18.75">
      <c r="A571" s="78" t="s">
        <v>87</v>
      </c>
      <c r="B571" s="77">
        <f>IF(E571=0,0,B570/E571)</f>
        <v>0</v>
      </c>
      <c r="C571" s="77"/>
      <c r="D571" s="78" t="s">
        <v>88</v>
      </c>
      <c r="E571" s="77">
        <f>SUMPRODUCT(A574:A575,A574:A575,F574:F575)-E569*E569</f>
        <v>0</v>
      </c>
      <c r="F571" s="77"/>
      <c r="G571" s="77"/>
      <c r="H571" s="70"/>
      <c r="I571" s="7"/>
      <c r="L571" s="17" t="str">
        <f>L$13</f>
        <v>X - общее число бросков в серии,</v>
      </c>
    </row>
    <row r="572" spans="1:12" ht="18.75">
      <c r="A572" s="78" t="s">
        <v>90</v>
      </c>
      <c r="B572" s="77">
        <f>IF(E571=0,0,B570/E572)</f>
        <v>0</v>
      </c>
      <c r="C572" s="77"/>
      <c r="D572" s="78" t="s">
        <v>89</v>
      </c>
      <c r="E572" s="77">
        <f>SUMPRODUCT(B573:E573,B573:E573,B576:E576)-E570*E570</f>
        <v>0</v>
      </c>
      <c r="F572" s="77"/>
      <c r="G572" s="77"/>
      <c r="H572" s="70"/>
      <c r="I572" s="7"/>
      <c r="L572" s="17" t="str">
        <f>L$14</f>
        <v>Y - число начисленных баллов.</v>
      </c>
    </row>
    <row r="573" spans="1:12" ht="19.5" thickBot="1">
      <c r="A573" s="67" t="s">
        <v>80</v>
      </c>
      <c r="B573" s="52">
        <v>0</v>
      </c>
      <c r="C573" s="52">
        <v>1</v>
      </c>
      <c r="D573" s="52">
        <v>2</v>
      </c>
      <c r="E573" s="53">
        <v>3</v>
      </c>
      <c r="G573" s="71"/>
      <c r="H573" s="70"/>
      <c r="I573" s="7"/>
      <c r="L573" s="17">
        <f>L$15</f>
        <v>0</v>
      </c>
    </row>
    <row r="574" spans="1:12" ht="20.25" thickTop="1" thickBot="1">
      <c r="A574" s="28">
        <v>2</v>
      </c>
      <c r="B574" s="48">
        <f>IF(Протоколы!F576=0,0,Протоколы!B574/Протоколы!F576)</f>
        <v>0</v>
      </c>
      <c r="C574" s="48">
        <f>IF(Протоколы!F576=0,0,Протоколы!C574/Протоколы!F576)</f>
        <v>0</v>
      </c>
      <c r="D574" s="48">
        <f>IF(Протоколы!F576=0,0,Протоколы!D574/Протоколы!F576)</f>
        <v>0</v>
      </c>
      <c r="E574" s="48">
        <f>IF(Протоколы!F576=0,0,Протоколы!E574/Протоколы!F576)</f>
        <v>0</v>
      </c>
      <c r="F574" s="62">
        <f>SUM(B574:E574)</f>
        <v>0</v>
      </c>
      <c r="G574" s="69"/>
      <c r="H574" s="70"/>
      <c r="I574" s="7"/>
      <c r="L574" s="17">
        <f>L$16</f>
        <v>0</v>
      </c>
    </row>
    <row r="575" spans="1:12" ht="19.5" thickBot="1">
      <c r="A575" s="29">
        <v>3</v>
      </c>
      <c r="B575" s="48">
        <f>IF(Протоколы!F576=0,0,Протоколы!B575/Протоколы!F576)</f>
        <v>0</v>
      </c>
      <c r="C575" s="48">
        <f>IF(Протоколы!F576=0,0,Протоколы!C575/Протоколы!F576)</f>
        <v>0</v>
      </c>
      <c r="D575" s="48">
        <f>IF(Протоколы!F576=0,0,Протоколы!D575/Протоколы!F576)</f>
        <v>0</v>
      </c>
      <c r="E575" s="48">
        <f>IF(Протоколы!F576=0,0,Протоколы!E575/Протоколы!F576)</f>
        <v>0</v>
      </c>
      <c r="F575" s="63">
        <f>SUM(B575:E575)</f>
        <v>0</v>
      </c>
      <c r="G575" s="72"/>
      <c r="H575" s="70"/>
      <c r="I575" s="7"/>
      <c r="L575" s="17">
        <f>L$17</f>
        <v>0</v>
      </c>
    </row>
    <row r="576" spans="1:12" ht="19.5" thickTop="1" thickBot="1">
      <c r="B576" s="64">
        <f>B574+B575</f>
        <v>0</v>
      </c>
      <c r="C576" s="65">
        <f t="shared" ref="C576:E576" si="31">C574+C575</f>
        <v>0</v>
      </c>
      <c r="D576" s="65">
        <f t="shared" si="31"/>
        <v>0</v>
      </c>
      <c r="E576" s="66">
        <f t="shared" si="31"/>
        <v>0</v>
      </c>
      <c r="F576" s="45">
        <f>F574+F575</f>
        <v>0</v>
      </c>
    </row>
    <row r="577" spans="1:12" ht="20.25" thickTop="1" thickBot="1">
      <c r="A577" s="5">
        <f>'Название и список группы'!A33</f>
        <v>32</v>
      </c>
      <c r="B577" s="18">
        <f>'Название и список группы'!B33</f>
        <v>0</v>
      </c>
      <c r="C577" s="18"/>
      <c r="D577" s="18"/>
      <c r="E577" s="18"/>
      <c r="F577" s="18"/>
      <c r="G577" s="18"/>
      <c r="H577" s="18"/>
      <c r="I577" s="18"/>
      <c r="J577" s="18"/>
    </row>
    <row r="578" spans="1:12" ht="19.5" thickTop="1" thickBot="1">
      <c r="A578" s="75" t="s">
        <v>95</v>
      </c>
      <c r="B578" s="14">
        <v>0</v>
      </c>
      <c r="C578" s="14">
        <v>1</v>
      </c>
      <c r="D578" s="14">
        <v>2</v>
      </c>
      <c r="E578" s="14">
        <v>3</v>
      </c>
      <c r="F578" s="69"/>
      <c r="G578" s="68"/>
      <c r="H578" s="68"/>
      <c r="I578" s="3"/>
      <c r="J578" s="73" t="s">
        <v>0</v>
      </c>
      <c r="L578" s="4" t="str">
        <f>L$2</f>
        <v>12 серий бросков монеты</v>
      </c>
    </row>
    <row r="579" spans="1:12" ht="20.25" thickTop="1" thickBot="1">
      <c r="A579" s="75" t="s">
        <v>82</v>
      </c>
      <c r="B579" s="80">
        <f>IF(B594=0,0,SUMPRODUCT(A592:A593,B592:B593)/B594)</f>
        <v>0</v>
      </c>
      <c r="C579" s="81">
        <f>IF(C594=0,0,SUMPRODUCT(A592:A593,C592:C593)/C594)</f>
        <v>0</v>
      </c>
      <c r="D579" s="81">
        <f>IF(D594=0,0,SUMPRODUCT(A592:A593,D592:D593)/D594)</f>
        <v>0</v>
      </c>
      <c r="E579" s="15">
        <f>IF(E594=0,0,SUMPRODUCT(A592:A593,E592:E593)/E594)</f>
        <v>0</v>
      </c>
      <c r="F579" s="69"/>
      <c r="G579" s="69"/>
      <c r="H579" s="70"/>
      <c r="I579" s="6"/>
      <c r="J579" s="74">
        <f>Протоколы!J579</f>
        <v>9.9999999999999995E-7</v>
      </c>
      <c r="L579" s="17" t="str">
        <f>L$3</f>
        <v>Если в первом броске серии</v>
      </c>
    </row>
    <row r="580" spans="1:12" ht="19.5" thickTop="1">
      <c r="A580" s="78" t="s">
        <v>92</v>
      </c>
      <c r="B580" s="82">
        <f>B590*(B578-E588)+E587</f>
        <v>0</v>
      </c>
      <c r="C580" s="21">
        <f>B590*(C578-E588)+E587</f>
        <v>0</v>
      </c>
      <c r="D580" s="21">
        <f>B590*(D578-E588)+E587</f>
        <v>0</v>
      </c>
      <c r="E580" s="83">
        <f>B590*(E578-E588)+E587</f>
        <v>0</v>
      </c>
      <c r="F580" s="77"/>
      <c r="G580" s="77"/>
      <c r="H580" s="70"/>
      <c r="I580" s="6"/>
      <c r="L580" s="17" t="str">
        <f>L$4</f>
        <v>выпал "орел", то начисляется 1 балл и</v>
      </c>
    </row>
    <row r="581" spans="1:12" ht="18.75">
      <c r="A581" s="75" t="s">
        <v>94</v>
      </c>
      <c r="B581" s="84"/>
      <c r="C581" s="76"/>
      <c r="D581" s="21">
        <f>IF(F592=0,0,SUMPRODUCT(B591:E591,B592:E592)/F592)</f>
        <v>0</v>
      </c>
      <c r="E581" s="85">
        <f>IF(F592=0,0,SUMPRODUCT(B591:E591,B593:E593)/F592)</f>
        <v>0</v>
      </c>
      <c r="F581" s="77"/>
      <c r="G581" s="77"/>
      <c r="H581" s="70"/>
      <c r="I581" s="6"/>
      <c r="L581" s="17" t="str">
        <f>L$5</f>
        <v xml:space="preserve"> серию завершает второй бросок.</v>
      </c>
    </row>
    <row r="582" spans="1:12" ht="19.5" thickBot="1">
      <c r="A582" s="78" t="s">
        <v>91</v>
      </c>
      <c r="B582" s="86"/>
      <c r="C582" s="87"/>
      <c r="D582" s="88">
        <f>B589*(D578-E587)+E588</f>
        <v>0</v>
      </c>
      <c r="E582" s="89">
        <f>B589*(E578-E587)+E588</f>
        <v>0</v>
      </c>
      <c r="F582" s="77"/>
      <c r="G582" s="77"/>
      <c r="H582" s="70"/>
      <c r="I582" s="7"/>
      <c r="L582" s="17" t="str">
        <f>L$6</f>
        <v xml:space="preserve"> Если на втором броске "орел",</v>
      </c>
    </row>
    <row r="583" spans="1:12" ht="19.5" thickTop="1">
      <c r="A583" s="75"/>
      <c r="B583" s="77"/>
      <c r="C583" s="77"/>
      <c r="D583" s="77"/>
      <c r="E583" s="76"/>
      <c r="F583" s="77"/>
      <c r="G583" s="77"/>
      <c r="H583" s="70"/>
      <c r="I583" s="7"/>
      <c r="L583" s="17" t="str">
        <f>L$7</f>
        <v>добавляют 2 балла, иначе 0.</v>
      </c>
    </row>
    <row r="584" spans="1:12" ht="18.75">
      <c r="A584" s="78"/>
      <c r="B584" s="77"/>
      <c r="C584" s="77"/>
      <c r="D584" s="77"/>
      <c r="E584" s="77"/>
      <c r="F584" s="77"/>
      <c r="G584" s="77"/>
      <c r="H584" s="70"/>
      <c r="I584" s="7"/>
      <c r="L584" s="17" t="str">
        <f>L$8</f>
        <v>Если в первом броске серии</v>
      </c>
    </row>
    <row r="585" spans="1:12" ht="18.75">
      <c r="A585" s="78"/>
      <c r="B585" s="77"/>
      <c r="C585" s="77"/>
      <c r="D585" s="77"/>
      <c r="E585" s="77"/>
      <c r="F585" s="77"/>
      <c r="G585" s="77"/>
      <c r="H585" s="70"/>
      <c r="I585" s="7"/>
      <c r="L585" s="17" t="str">
        <f>L$9</f>
        <v>выпала "решка", то серию завершают</v>
      </c>
    </row>
    <row r="586" spans="1:12" ht="18.75">
      <c r="A586" s="78"/>
      <c r="B586" s="77"/>
      <c r="C586" s="77"/>
      <c r="D586" s="77"/>
      <c r="E586" s="77"/>
      <c r="F586" s="77"/>
      <c r="G586" s="77"/>
      <c r="H586" s="70"/>
      <c r="I586" s="7"/>
      <c r="L586" s="17" t="str">
        <f>L$10</f>
        <v xml:space="preserve"> второй и третий броски.</v>
      </c>
    </row>
    <row r="587" spans="1:12" ht="18.75">
      <c r="A587" s="78" t="s">
        <v>86</v>
      </c>
      <c r="B587" s="77">
        <f>A592*SUMPRODUCT(B591:E591,B592:E592)+A593*SUMPRODUCT(B591:E591,B593:E593)</f>
        <v>0</v>
      </c>
      <c r="C587" s="77"/>
      <c r="D587" s="78" t="s">
        <v>83</v>
      </c>
      <c r="E587" s="77">
        <f>SUMPRODUCT(A592:A593,F592:F593)</f>
        <v>0</v>
      </c>
      <c r="F587" s="77"/>
      <c r="G587" s="77"/>
      <c r="H587" s="70"/>
      <c r="I587" s="7"/>
      <c r="L587" s="17" t="str">
        <f>L$11</f>
        <v xml:space="preserve"> За каждого "орла" при 2 и 3-м броске</v>
      </c>
    </row>
    <row r="588" spans="1:12" ht="18.75">
      <c r="A588" s="78" t="s">
        <v>85</v>
      </c>
      <c r="B588" s="77">
        <f>B587-E587*E588</f>
        <v>0</v>
      </c>
      <c r="C588" s="77"/>
      <c r="D588" s="78" t="s">
        <v>84</v>
      </c>
      <c r="E588" s="77">
        <f>SUMPRODUCT(B591:E591,B594:E594)</f>
        <v>0</v>
      </c>
      <c r="F588" s="77"/>
      <c r="G588" s="77"/>
      <c r="H588" s="70"/>
      <c r="I588" s="7"/>
      <c r="L588" s="17" t="str">
        <f>L$12</f>
        <v>начисляется 1 балл.</v>
      </c>
    </row>
    <row r="589" spans="1:12" ht="18.75">
      <c r="A589" s="78" t="s">
        <v>87</v>
      </c>
      <c r="B589" s="77">
        <f>IF(E589=0,0,B588/E589)</f>
        <v>0</v>
      </c>
      <c r="C589" s="77"/>
      <c r="D589" s="78" t="s">
        <v>88</v>
      </c>
      <c r="E589" s="77">
        <f>SUMPRODUCT(A592:A593,A592:A593,F592:F593)-E587*E587</f>
        <v>0</v>
      </c>
      <c r="F589" s="77"/>
      <c r="G589" s="77"/>
      <c r="H589" s="70"/>
      <c r="I589" s="7"/>
      <c r="L589" s="17" t="str">
        <f>L$13</f>
        <v>X - общее число бросков в серии,</v>
      </c>
    </row>
    <row r="590" spans="1:12" ht="18.75">
      <c r="A590" s="78" t="s">
        <v>90</v>
      </c>
      <c r="B590" s="77">
        <f>IF(E589=0,0,B588/E590)</f>
        <v>0</v>
      </c>
      <c r="C590" s="77"/>
      <c r="D590" s="78" t="s">
        <v>89</v>
      </c>
      <c r="E590" s="77">
        <f>SUMPRODUCT(B591:E591,B591:E591,B594:E594)-E588*E588</f>
        <v>0</v>
      </c>
      <c r="F590" s="77"/>
      <c r="G590" s="77"/>
      <c r="H590" s="70"/>
      <c r="I590" s="7"/>
      <c r="L590" s="17" t="str">
        <f>L$14</f>
        <v>Y - число начисленных баллов.</v>
      </c>
    </row>
    <row r="591" spans="1:12" ht="19.5" thickBot="1">
      <c r="A591" s="67" t="s">
        <v>80</v>
      </c>
      <c r="B591" s="52">
        <v>0</v>
      </c>
      <c r="C591" s="52">
        <v>1</v>
      </c>
      <c r="D591" s="52">
        <v>2</v>
      </c>
      <c r="E591" s="53">
        <v>3</v>
      </c>
      <c r="G591" s="71"/>
      <c r="H591" s="70"/>
      <c r="I591" s="7"/>
      <c r="L591" s="17">
        <f>L$15</f>
        <v>0</v>
      </c>
    </row>
    <row r="592" spans="1:12" ht="20.25" thickTop="1" thickBot="1">
      <c r="A592" s="28">
        <v>2</v>
      </c>
      <c r="B592" s="48">
        <f>IF(Протоколы!F594=0,0,Протоколы!B592/Протоколы!F594)</f>
        <v>0</v>
      </c>
      <c r="C592" s="48">
        <f>IF(Протоколы!F594=0,0,Протоколы!C592/Протоколы!F594)</f>
        <v>0</v>
      </c>
      <c r="D592" s="48">
        <f>IF(Протоколы!F594=0,0,Протоколы!D592/Протоколы!F594)</f>
        <v>0</v>
      </c>
      <c r="E592" s="48">
        <f>IF(Протоколы!F594=0,0,Протоколы!E592/Протоколы!F594)</f>
        <v>0</v>
      </c>
      <c r="F592" s="62">
        <f>SUM(B592:E592)</f>
        <v>0</v>
      </c>
      <c r="G592" s="69"/>
      <c r="H592" s="70"/>
      <c r="I592" s="7"/>
      <c r="L592" s="17">
        <f>L$16</f>
        <v>0</v>
      </c>
    </row>
    <row r="593" spans="1:12" ht="19.5" thickBot="1">
      <c r="A593" s="29">
        <v>3</v>
      </c>
      <c r="B593" s="48">
        <f>IF(Протоколы!F594=0,0,Протоколы!B593/Протоколы!F594)</f>
        <v>0</v>
      </c>
      <c r="C593" s="48">
        <f>IF(Протоколы!F594=0,0,Протоколы!C593/Протоколы!F594)</f>
        <v>0</v>
      </c>
      <c r="D593" s="48">
        <f>IF(Протоколы!F594=0,0,Протоколы!D593/Протоколы!F594)</f>
        <v>0</v>
      </c>
      <c r="E593" s="48">
        <f>IF(Протоколы!F594=0,0,Протоколы!E593/Протоколы!F594)</f>
        <v>0</v>
      </c>
      <c r="F593" s="63">
        <f>SUM(B593:E593)</f>
        <v>0</v>
      </c>
      <c r="G593" s="72"/>
      <c r="H593" s="70"/>
      <c r="I593" s="7"/>
      <c r="L593" s="17">
        <f>L$17</f>
        <v>0</v>
      </c>
    </row>
    <row r="594" spans="1:12" ht="19.5" thickTop="1" thickBot="1">
      <c r="B594" s="64">
        <f>B592+B593</f>
        <v>0</v>
      </c>
      <c r="C594" s="65">
        <f t="shared" ref="C594:E594" si="32">C592+C593</f>
        <v>0</v>
      </c>
      <c r="D594" s="65">
        <f t="shared" si="32"/>
        <v>0</v>
      </c>
      <c r="E594" s="66">
        <f t="shared" si="32"/>
        <v>0</v>
      </c>
      <c r="F594" s="45">
        <f>F592+F593</f>
        <v>0</v>
      </c>
    </row>
    <row r="595" spans="1:12" ht="20.25" thickTop="1" thickBot="1">
      <c r="A595" s="5">
        <f>'Название и список группы'!A34</f>
        <v>33</v>
      </c>
      <c r="B595" s="18">
        <f>'Название и список группы'!B34</f>
        <v>0</v>
      </c>
      <c r="C595" s="18"/>
      <c r="D595" s="18"/>
      <c r="E595" s="18"/>
      <c r="F595" s="18"/>
      <c r="G595" s="18"/>
      <c r="H595" s="18"/>
      <c r="I595" s="18"/>
      <c r="J595" s="18"/>
    </row>
    <row r="596" spans="1:12" ht="19.5" thickTop="1" thickBot="1">
      <c r="A596" s="75" t="s">
        <v>95</v>
      </c>
      <c r="B596" s="14">
        <v>0</v>
      </c>
      <c r="C596" s="14">
        <v>1</v>
      </c>
      <c r="D596" s="14">
        <v>2</v>
      </c>
      <c r="E596" s="14">
        <v>3</v>
      </c>
      <c r="F596" s="69"/>
      <c r="G596" s="68"/>
      <c r="H596" s="68"/>
      <c r="I596" s="3"/>
      <c r="J596" s="73" t="s">
        <v>0</v>
      </c>
      <c r="L596" s="4" t="str">
        <f>L$2</f>
        <v>12 серий бросков монеты</v>
      </c>
    </row>
    <row r="597" spans="1:12" ht="20.25" thickTop="1" thickBot="1">
      <c r="A597" s="75" t="s">
        <v>82</v>
      </c>
      <c r="B597" s="80">
        <f>IF(B612=0,0,SUMPRODUCT(A610:A611,B610:B611)/B612)</f>
        <v>0</v>
      </c>
      <c r="C597" s="81">
        <f>IF(C612=0,0,SUMPRODUCT(A610:A611,C610:C611)/C612)</f>
        <v>0</v>
      </c>
      <c r="D597" s="81">
        <f>IF(D612=0,0,SUMPRODUCT(A610:A611,D610:D611)/D612)</f>
        <v>0</v>
      </c>
      <c r="E597" s="15">
        <f>IF(E612=0,0,SUMPRODUCT(A610:A611,E610:E611)/E612)</f>
        <v>0</v>
      </c>
      <c r="F597" s="69"/>
      <c r="G597" s="69"/>
      <c r="H597" s="70"/>
      <c r="I597" s="6"/>
      <c r="J597" s="74">
        <f>Протоколы!J597</f>
        <v>9.9999999999999995E-7</v>
      </c>
      <c r="L597" s="17" t="str">
        <f>L$3</f>
        <v>Если в первом броске серии</v>
      </c>
    </row>
    <row r="598" spans="1:12" ht="19.5" thickTop="1">
      <c r="A598" s="78" t="s">
        <v>92</v>
      </c>
      <c r="B598" s="82">
        <f>B608*(B596-E606)+E605</f>
        <v>0</v>
      </c>
      <c r="C598" s="21">
        <f>B608*(C596-E606)+E605</f>
        <v>0</v>
      </c>
      <c r="D598" s="21">
        <f>B608*(D596-E606)+E605</f>
        <v>0</v>
      </c>
      <c r="E598" s="83">
        <f>B608*(E596-E606)+E605</f>
        <v>0</v>
      </c>
      <c r="F598" s="77"/>
      <c r="G598" s="77"/>
      <c r="H598" s="70"/>
      <c r="I598" s="6"/>
      <c r="L598" s="17" t="str">
        <f>L$4</f>
        <v>выпал "орел", то начисляется 1 балл и</v>
      </c>
    </row>
    <row r="599" spans="1:12" ht="18.75">
      <c r="A599" s="75" t="s">
        <v>94</v>
      </c>
      <c r="B599" s="84"/>
      <c r="C599" s="76"/>
      <c r="D599" s="21">
        <f>IF(F610=0,0,SUMPRODUCT(B609:E609,B610:E610)/F610)</f>
        <v>0</v>
      </c>
      <c r="E599" s="85">
        <f>IF(F610=0,0,SUMPRODUCT(B609:E609,B611:E611)/F610)</f>
        <v>0</v>
      </c>
      <c r="F599" s="77"/>
      <c r="G599" s="77"/>
      <c r="H599" s="70"/>
      <c r="I599" s="6"/>
      <c r="L599" s="17" t="str">
        <f>L$5</f>
        <v xml:space="preserve"> серию завершает второй бросок.</v>
      </c>
    </row>
    <row r="600" spans="1:12" ht="19.5" thickBot="1">
      <c r="A600" s="78" t="s">
        <v>91</v>
      </c>
      <c r="B600" s="86"/>
      <c r="C600" s="87"/>
      <c r="D600" s="88">
        <f>B607*(D596-E605)+E606</f>
        <v>0</v>
      </c>
      <c r="E600" s="89">
        <f>B607*(E596-E605)+E606</f>
        <v>0</v>
      </c>
      <c r="F600" s="77"/>
      <c r="G600" s="77"/>
      <c r="H600" s="70"/>
      <c r="I600" s="7"/>
      <c r="L600" s="17" t="str">
        <f>L$6</f>
        <v xml:space="preserve"> Если на втором броске "орел",</v>
      </c>
    </row>
    <row r="601" spans="1:12" ht="19.5" thickTop="1">
      <c r="A601" s="75"/>
      <c r="B601" s="77"/>
      <c r="C601" s="77"/>
      <c r="D601" s="77"/>
      <c r="E601" s="76"/>
      <c r="F601" s="77"/>
      <c r="G601" s="77"/>
      <c r="H601" s="70"/>
      <c r="I601" s="7"/>
      <c r="L601" s="17" t="str">
        <f>L$7</f>
        <v>добавляют 2 балла, иначе 0.</v>
      </c>
    </row>
    <row r="602" spans="1:12" ht="18.75">
      <c r="A602" s="78"/>
      <c r="B602" s="77"/>
      <c r="C602" s="77"/>
      <c r="D602" s="77"/>
      <c r="E602" s="77"/>
      <c r="F602" s="77"/>
      <c r="G602" s="77"/>
      <c r="H602" s="70"/>
      <c r="I602" s="7"/>
      <c r="L602" s="17" t="str">
        <f>L$8</f>
        <v>Если в первом броске серии</v>
      </c>
    </row>
    <row r="603" spans="1:12" ht="18.75">
      <c r="A603" s="78"/>
      <c r="B603" s="77"/>
      <c r="C603" s="77"/>
      <c r="D603" s="77"/>
      <c r="E603" s="77"/>
      <c r="F603" s="77"/>
      <c r="G603" s="77"/>
      <c r="H603" s="70"/>
      <c r="I603" s="7"/>
      <c r="L603" s="17" t="str">
        <f>L$9</f>
        <v>выпала "решка", то серию завершают</v>
      </c>
    </row>
    <row r="604" spans="1:12" ht="18.75">
      <c r="A604" s="78"/>
      <c r="B604" s="77"/>
      <c r="C604" s="77"/>
      <c r="D604" s="77"/>
      <c r="E604" s="77"/>
      <c r="F604" s="77"/>
      <c r="G604" s="77"/>
      <c r="H604" s="70"/>
      <c r="I604" s="7"/>
      <c r="L604" s="17" t="str">
        <f>L$10</f>
        <v xml:space="preserve"> второй и третий броски.</v>
      </c>
    </row>
    <row r="605" spans="1:12" ht="18.75">
      <c r="A605" s="78" t="s">
        <v>86</v>
      </c>
      <c r="B605" s="77">
        <f>A610*SUMPRODUCT(B609:E609,B610:E610)+A611*SUMPRODUCT(B609:E609,B611:E611)</f>
        <v>0</v>
      </c>
      <c r="C605" s="77"/>
      <c r="D605" s="78" t="s">
        <v>83</v>
      </c>
      <c r="E605" s="77">
        <f>SUMPRODUCT(A610:A611,F610:F611)</f>
        <v>0</v>
      </c>
      <c r="F605" s="77"/>
      <c r="G605" s="77"/>
      <c r="H605" s="70"/>
      <c r="I605" s="7"/>
      <c r="L605" s="17" t="str">
        <f>L$11</f>
        <v xml:space="preserve"> За каждого "орла" при 2 и 3-м броске</v>
      </c>
    </row>
    <row r="606" spans="1:12" ht="18.75">
      <c r="A606" s="78" t="s">
        <v>85</v>
      </c>
      <c r="B606" s="77">
        <f>B605-E605*E606</f>
        <v>0</v>
      </c>
      <c r="C606" s="77"/>
      <c r="D606" s="78" t="s">
        <v>84</v>
      </c>
      <c r="E606" s="77">
        <f>SUMPRODUCT(B609:E609,B612:E612)</f>
        <v>0</v>
      </c>
      <c r="F606" s="77"/>
      <c r="G606" s="77"/>
      <c r="H606" s="70"/>
      <c r="I606" s="7"/>
      <c r="L606" s="17" t="str">
        <f>L$12</f>
        <v>начисляется 1 балл.</v>
      </c>
    </row>
    <row r="607" spans="1:12" ht="18.75">
      <c r="A607" s="78" t="s">
        <v>87</v>
      </c>
      <c r="B607" s="77">
        <f>IF(E607=0,0,B606/E607)</f>
        <v>0</v>
      </c>
      <c r="C607" s="77"/>
      <c r="D607" s="78" t="s">
        <v>88</v>
      </c>
      <c r="E607" s="77">
        <f>SUMPRODUCT(A610:A611,A610:A611,F610:F611)-E605*E605</f>
        <v>0</v>
      </c>
      <c r="F607" s="77"/>
      <c r="G607" s="77"/>
      <c r="H607" s="70"/>
      <c r="I607" s="7"/>
      <c r="L607" s="17" t="str">
        <f>L$13</f>
        <v>X - общее число бросков в серии,</v>
      </c>
    </row>
    <row r="608" spans="1:12" ht="18.75">
      <c r="A608" s="78" t="s">
        <v>90</v>
      </c>
      <c r="B608" s="77">
        <f>IF(E607=0,0,B606/E608)</f>
        <v>0</v>
      </c>
      <c r="C608" s="77"/>
      <c r="D608" s="78" t="s">
        <v>89</v>
      </c>
      <c r="E608" s="77">
        <f>SUMPRODUCT(B609:E609,B609:E609,B612:E612)-E606*E606</f>
        <v>0</v>
      </c>
      <c r="F608" s="77"/>
      <c r="G608" s="77"/>
      <c r="H608" s="70"/>
      <c r="I608" s="7"/>
      <c r="L608" s="17" t="str">
        <f>L$14</f>
        <v>Y - число начисленных баллов.</v>
      </c>
    </row>
    <row r="609" spans="1:12" ht="19.5" thickBot="1">
      <c r="A609" s="67" t="s">
        <v>80</v>
      </c>
      <c r="B609" s="52">
        <v>0</v>
      </c>
      <c r="C609" s="52">
        <v>1</v>
      </c>
      <c r="D609" s="52">
        <v>2</v>
      </c>
      <c r="E609" s="53">
        <v>3</v>
      </c>
      <c r="G609" s="71"/>
      <c r="H609" s="70"/>
      <c r="I609" s="7"/>
      <c r="L609" s="17">
        <f>L$15</f>
        <v>0</v>
      </c>
    </row>
    <row r="610" spans="1:12" ht="20.25" thickTop="1" thickBot="1">
      <c r="A610" s="28">
        <v>2</v>
      </c>
      <c r="B610" s="48">
        <f>IF(Протоколы!F612=0,0,Протоколы!B610/Протоколы!F612)</f>
        <v>0</v>
      </c>
      <c r="C610" s="48">
        <f>IF(Протоколы!F612=0,0,Протоколы!C610/Протоколы!F612)</f>
        <v>0</v>
      </c>
      <c r="D610" s="48">
        <f>IF(Протоколы!F612=0,0,Протоколы!D610/Протоколы!F612)</f>
        <v>0</v>
      </c>
      <c r="E610" s="48">
        <f>IF(Протоколы!F612=0,0,Протоколы!E610/Протоколы!F612)</f>
        <v>0</v>
      </c>
      <c r="F610" s="62">
        <f>SUM(B610:E610)</f>
        <v>0</v>
      </c>
      <c r="G610" s="69"/>
      <c r="H610" s="70"/>
      <c r="I610" s="7"/>
      <c r="L610" s="17">
        <f>L$16</f>
        <v>0</v>
      </c>
    </row>
    <row r="611" spans="1:12" ht="19.5" thickBot="1">
      <c r="A611" s="29">
        <v>3</v>
      </c>
      <c r="B611" s="48">
        <f>IF(Протоколы!F612=0,0,Протоколы!B611/Протоколы!F612)</f>
        <v>0</v>
      </c>
      <c r="C611" s="48">
        <f>IF(Протоколы!F612=0,0,Протоколы!C611/Протоколы!F612)</f>
        <v>0</v>
      </c>
      <c r="D611" s="48">
        <f>IF(Протоколы!F612=0,0,Протоколы!D611/Протоколы!F612)</f>
        <v>0</v>
      </c>
      <c r="E611" s="48">
        <f>IF(Протоколы!F612=0,0,Протоколы!E611/Протоколы!F612)</f>
        <v>0</v>
      </c>
      <c r="F611" s="63">
        <f>SUM(B611:E611)</f>
        <v>0</v>
      </c>
      <c r="G611" s="72"/>
      <c r="H611" s="70"/>
      <c r="I611" s="7"/>
      <c r="L611" s="17">
        <f>L$17</f>
        <v>0</v>
      </c>
    </row>
    <row r="612" spans="1:12" ht="19.5" thickTop="1" thickBot="1">
      <c r="B612" s="64">
        <f>B610+B611</f>
        <v>0</v>
      </c>
      <c r="C612" s="65">
        <f t="shared" ref="C612:E612" si="33">C610+C611</f>
        <v>0</v>
      </c>
      <c r="D612" s="65">
        <f t="shared" si="33"/>
        <v>0</v>
      </c>
      <c r="E612" s="66">
        <f t="shared" si="33"/>
        <v>0</v>
      </c>
      <c r="F612" s="45">
        <f>F610+F611</f>
        <v>0</v>
      </c>
    </row>
    <row r="613" spans="1:12" ht="20.25" thickTop="1" thickBot="1">
      <c r="A613" s="5">
        <f>'Название и список группы'!A35</f>
        <v>34</v>
      </c>
      <c r="B613" s="18">
        <f>'Название и список группы'!B35</f>
        <v>0</v>
      </c>
      <c r="C613" s="18"/>
      <c r="D613" s="18"/>
      <c r="E613" s="18"/>
      <c r="F613" s="18"/>
      <c r="G613" s="18"/>
      <c r="H613" s="18"/>
      <c r="I613" s="18"/>
      <c r="J613" s="18"/>
    </row>
    <row r="614" spans="1:12" ht="19.5" thickTop="1" thickBot="1">
      <c r="A614" s="75" t="s">
        <v>95</v>
      </c>
      <c r="B614" s="14">
        <v>0</v>
      </c>
      <c r="C614" s="14">
        <v>1</v>
      </c>
      <c r="D614" s="14">
        <v>2</v>
      </c>
      <c r="E614" s="14">
        <v>3</v>
      </c>
      <c r="F614" s="69"/>
      <c r="G614" s="68"/>
      <c r="H614" s="68"/>
      <c r="I614" s="3"/>
      <c r="J614" s="73" t="s">
        <v>0</v>
      </c>
      <c r="L614" s="4" t="str">
        <f>L$2</f>
        <v>12 серий бросков монеты</v>
      </c>
    </row>
    <row r="615" spans="1:12" ht="20.25" thickTop="1" thickBot="1">
      <c r="A615" s="75" t="s">
        <v>82</v>
      </c>
      <c r="B615" s="80">
        <f>IF(B630=0,0,SUMPRODUCT(A628:A629,B628:B629)/B630)</f>
        <v>0</v>
      </c>
      <c r="C615" s="81">
        <f>IF(C630=0,0,SUMPRODUCT(A628:A629,C628:C629)/C630)</f>
        <v>0</v>
      </c>
      <c r="D615" s="81">
        <f>IF(D630=0,0,SUMPRODUCT(A628:A629,D628:D629)/D630)</f>
        <v>0</v>
      </c>
      <c r="E615" s="15">
        <f>IF(E630=0,0,SUMPRODUCT(A628:A629,E628:E629)/E630)</f>
        <v>0</v>
      </c>
      <c r="F615" s="69"/>
      <c r="G615" s="69"/>
      <c r="H615" s="70"/>
      <c r="I615" s="6"/>
      <c r="J615" s="74">
        <f>Протоколы!J615</f>
        <v>9.9999999999999995E-7</v>
      </c>
      <c r="L615" s="17" t="str">
        <f>L$3</f>
        <v>Если в первом броске серии</v>
      </c>
    </row>
    <row r="616" spans="1:12" ht="19.5" thickTop="1">
      <c r="A616" s="78" t="s">
        <v>92</v>
      </c>
      <c r="B616" s="82">
        <f>B626*(B614-E624)+E623</f>
        <v>0</v>
      </c>
      <c r="C616" s="21">
        <f>B626*(C614-E624)+E623</f>
        <v>0</v>
      </c>
      <c r="D616" s="21">
        <f>B626*(D614-E624)+E623</f>
        <v>0</v>
      </c>
      <c r="E616" s="83">
        <f>B626*(E614-E624)+E623</f>
        <v>0</v>
      </c>
      <c r="F616" s="77"/>
      <c r="G616" s="77"/>
      <c r="H616" s="70"/>
      <c r="I616" s="6"/>
      <c r="L616" s="17" t="str">
        <f>L$4</f>
        <v>выпал "орел", то начисляется 1 балл и</v>
      </c>
    </row>
    <row r="617" spans="1:12" ht="18.75">
      <c r="A617" s="75" t="s">
        <v>94</v>
      </c>
      <c r="B617" s="84"/>
      <c r="C617" s="76"/>
      <c r="D617" s="21">
        <f>IF(F628=0,0,SUMPRODUCT(B627:E627,B628:E628)/F628)</f>
        <v>0</v>
      </c>
      <c r="E617" s="85">
        <f>IF(F628=0,0,SUMPRODUCT(B627:E627,B629:E629)/F628)</f>
        <v>0</v>
      </c>
      <c r="F617" s="77"/>
      <c r="G617" s="77"/>
      <c r="H617" s="70"/>
      <c r="I617" s="6"/>
      <c r="L617" s="17" t="str">
        <f>L$5</f>
        <v xml:space="preserve"> серию завершает второй бросок.</v>
      </c>
    </row>
    <row r="618" spans="1:12" ht="19.5" thickBot="1">
      <c r="A618" s="78" t="s">
        <v>91</v>
      </c>
      <c r="B618" s="86"/>
      <c r="C618" s="87"/>
      <c r="D618" s="88">
        <f>B625*(D614-E623)+E624</f>
        <v>0</v>
      </c>
      <c r="E618" s="89">
        <f>B625*(E614-E623)+E624</f>
        <v>0</v>
      </c>
      <c r="F618" s="77"/>
      <c r="G618" s="77"/>
      <c r="H618" s="70"/>
      <c r="I618" s="7"/>
      <c r="L618" s="17" t="str">
        <f>L$6</f>
        <v xml:space="preserve"> Если на втором броске "орел",</v>
      </c>
    </row>
    <row r="619" spans="1:12" ht="19.5" thickTop="1">
      <c r="A619" s="75"/>
      <c r="B619" s="77"/>
      <c r="C619" s="77"/>
      <c r="D619" s="77"/>
      <c r="E619" s="76"/>
      <c r="F619" s="77"/>
      <c r="G619" s="77"/>
      <c r="H619" s="70"/>
      <c r="I619" s="7"/>
      <c r="L619" s="17" t="str">
        <f>L$7</f>
        <v>добавляют 2 балла, иначе 0.</v>
      </c>
    </row>
    <row r="620" spans="1:12" ht="18.75">
      <c r="A620" s="78"/>
      <c r="B620" s="77"/>
      <c r="C620" s="77"/>
      <c r="D620" s="77"/>
      <c r="E620" s="77"/>
      <c r="F620" s="77"/>
      <c r="G620" s="77"/>
      <c r="H620" s="70"/>
      <c r="I620" s="7"/>
      <c r="L620" s="17" t="str">
        <f>L$8</f>
        <v>Если в первом броске серии</v>
      </c>
    </row>
    <row r="621" spans="1:12" ht="18.75">
      <c r="A621" s="78"/>
      <c r="B621" s="77"/>
      <c r="C621" s="77"/>
      <c r="D621" s="77"/>
      <c r="E621" s="77"/>
      <c r="F621" s="77"/>
      <c r="G621" s="77"/>
      <c r="H621" s="70"/>
      <c r="I621" s="7"/>
      <c r="L621" s="17" t="str">
        <f>L$9</f>
        <v>выпала "решка", то серию завершают</v>
      </c>
    </row>
    <row r="622" spans="1:12" ht="18.75">
      <c r="A622" s="78"/>
      <c r="B622" s="77"/>
      <c r="C622" s="77"/>
      <c r="D622" s="77"/>
      <c r="E622" s="77"/>
      <c r="F622" s="77"/>
      <c r="G622" s="77"/>
      <c r="H622" s="70"/>
      <c r="I622" s="7"/>
      <c r="L622" s="17" t="str">
        <f>L$10</f>
        <v xml:space="preserve"> второй и третий броски.</v>
      </c>
    </row>
    <row r="623" spans="1:12" ht="18.75">
      <c r="A623" s="78" t="s">
        <v>86</v>
      </c>
      <c r="B623" s="77">
        <f>A628*SUMPRODUCT(B627:E627,B628:E628)+A629*SUMPRODUCT(B627:E627,B629:E629)</f>
        <v>0</v>
      </c>
      <c r="C623" s="77"/>
      <c r="D623" s="78" t="s">
        <v>83</v>
      </c>
      <c r="E623" s="77">
        <f>SUMPRODUCT(A628:A629,F628:F629)</f>
        <v>0</v>
      </c>
      <c r="F623" s="77"/>
      <c r="G623" s="77"/>
      <c r="H623" s="70"/>
      <c r="I623" s="7"/>
      <c r="L623" s="17" t="str">
        <f>L$11</f>
        <v xml:space="preserve"> За каждого "орла" при 2 и 3-м броске</v>
      </c>
    </row>
    <row r="624" spans="1:12" ht="18.75">
      <c r="A624" s="78" t="s">
        <v>85</v>
      </c>
      <c r="B624" s="77">
        <f>B623-E623*E624</f>
        <v>0</v>
      </c>
      <c r="C624" s="77"/>
      <c r="D624" s="78" t="s">
        <v>84</v>
      </c>
      <c r="E624" s="77">
        <f>SUMPRODUCT(B627:E627,B630:E630)</f>
        <v>0</v>
      </c>
      <c r="F624" s="77"/>
      <c r="G624" s="77"/>
      <c r="H624" s="70"/>
      <c r="I624" s="7"/>
      <c r="L624" s="17" t="str">
        <f>L$12</f>
        <v>начисляется 1 балл.</v>
      </c>
    </row>
    <row r="625" spans="1:12" ht="18.75">
      <c r="A625" s="78" t="s">
        <v>87</v>
      </c>
      <c r="B625" s="77">
        <f>IF(E625=0,0,B624/E625)</f>
        <v>0</v>
      </c>
      <c r="C625" s="77"/>
      <c r="D625" s="78" t="s">
        <v>88</v>
      </c>
      <c r="E625" s="77">
        <f>SUMPRODUCT(A628:A629,A628:A629,F628:F629)-E623*E623</f>
        <v>0</v>
      </c>
      <c r="F625" s="77"/>
      <c r="G625" s="77"/>
      <c r="H625" s="70"/>
      <c r="I625" s="7"/>
      <c r="L625" s="17" t="str">
        <f>L$13</f>
        <v>X - общее число бросков в серии,</v>
      </c>
    </row>
    <row r="626" spans="1:12" ht="18.75">
      <c r="A626" s="78" t="s">
        <v>90</v>
      </c>
      <c r="B626" s="77">
        <f>IF(E625=0,0,B624/E626)</f>
        <v>0</v>
      </c>
      <c r="C626" s="77"/>
      <c r="D626" s="78" t="s">
        <v>89</v>
      </c>
      <c r="E626" s="77">
        <f>SUMPRODUCT(B627:E627,B627:E627,B630:E630)-E624*E624</f>
        <v>0</v>
      </c>
      <c r="F626" s="77"/>
      <c r="G626" s="77"/>
      <c r="H626" s="70"/>
      <c r="I626" s="7"/>
      <c r="L626" s="17" t="str">
        <f>L$14</f>
        <v>Y - число начисленных баллов.</v>
      </c>
    </row>
    <row r="627" spans="1:12" ht="19.5" thickBot="1">
      <c r="A627" s="67" t="s">
        <v>80</v>
      </c>
      <c r="B627" s="52">
        <v>0</v>
      </c>
      <c r="C627" s="52">
        <v>1</v>
      </c>
      <c r="D627" s="52">
        <v>2</v>
      </c>
      <c r="E627" s="53">
        <v>3</v>
      </c>
      <c r="G627" s="71"/>
      <c r="H627" s="70"/>
      <c r="I627" s="7"/>
      <c r="L627" s="17">
        <f>L$15</f>
        <v>0</v>
      </c>
    </row>
    <row r="628" spans="1:12" ht="20.25" thickTop="1" thickBot="1">
      <c r="A628" s="28">
        <v>2</v>
      </c>
      <c r="B628" s="48">
        <f>IF(Протоколы!F630=0,0,Протоколы!B628/Протоколы!F630)</f>
        <v>0</v>
      </c>
      <c r="C628" s="48">
        <f>IF(Протоколы!F630=0,0,Протоколы!C628/Протоколы!F630)</f>
        <v>0</v>
      </c>
      <c r="D628" s="48">
        <f>IF(Протоколы!F630=0,0,Протоколы!D628/Протоколы!F630)</f>
        <v>0</v>
      </c>
      <c r="E628" s="48">
        <f>IF(Протоколы!F630=0,0,Протоколы!E628/Протоколы!F630)</f>
        <v>0</v>
      </c>
      <c r="F628" s="62">
        <f>SUM(B628:E628)</f>
        <v>0</v>
      </c>
      <c r="G628" s="69"/>
      <c r="H628" s="70"/>
      <c r="I628" s="7"/>
      <c r="L628" s="17">
        <f>L$16</f>
        <v>0</v>
      </c>
    </row>
    <row r="629" spans="1:12" ht="19.5" thickBot="1">
      <c r="A629" s="29">
        <v>3</v>
      </c>
      <c r="B629" s="48">
        <f>IF(Протоколы!F630=0,0,Протоколы!B629/Протоколы!F630)</f>
        <v>0</v>
      </c>
      <c r="C629" s="48">
        <f>IF(Протоколы!F630=0,0,Протоколы!C629/Протоколы!F630)</f>
        <v>0</v>
      </c>
      <c r="D629" s="48">
        <f>IF(Протоколы!F630=0,0,Протоколы!D629/Протоколы!F630)</f>
        <v>0</v>
      </c>
      <c r="E629" s="48">
        <f>IF(Протоколы!F630=0,0,Протоколы!E629/Протоколы!F630)</f>
        <v>0</v>
      </c>
      <c r="F629" s="63">
        <f>SUM(B629:E629)</f>
        <v>0</v>
      </c>
      <c r="G629" s="72"/>
      <c r="H629" s="70"/>
      <c r="I629" s="7"/>
      <c r="L629" s="17">
        <f>L$17</f>
        <v>0</v>
      </c>
    </row>
    <row r="630" spans="1:12" ht="19.5" thickTop="1" thickBot="1">
      <c r="B630" s="64">
        <f>B628+B629</f>
        <v>0</v>
      </c>
      <c r="C630" s="65">
        <f t="shared" ref="C630:E630" si="34">C628+C629</f>
        <v>0</v>
      </c>
      <c r="D630" s="65">
        <f t="shared" si="34"/>
        <v>0</v>
      </c>
      <c r="E630" s="66">
        <f t="shared" si="34"/>
        <v>0</v>
      </c>
      <c r="F630" s="45">
        <f>F628+F629</f>
        <v>0</v>
      </c>
    </row>
    <row r="631" spans="1:12" ht="20.25" thickTop="1" thickBot="1">
      <c r="A631" s="5">
        <f>'Название и список группы'!A36</f>
        <v>35</v>
      </c>
      <c r="B631" s="18">
        <f>'Название и список группы'!B36</f>
        <v>0</v>
      </c>
      <c r="C631" s="18"/>
      <c r="D631" s="18"/>
      <c r="E631" s="18"/>
      <c r="F631" s="18"/>
      <c r="G631" s="18"/>
      <c r="H631" s="18"/>
      <c r="I631" s="18"/>
      <c r="J631" s="18"/>
    </row>
    <row r="632" spans="1:12" ht="19.5" thickTop="1" thickBot="1">
      <c r="A632" s="75" t="s">
        <v>95</v>
      </c>
      <c r="B632" s="14">
        <v>0</v>
      </c>
      <c r="C632" s="14">
        <v>1</v>
      </c>
      <c r="D632" s="14">
        <v>2</v>
      </c>
      <c r="E632" s="14">
        <v>3</v>
      </c>
      <c r="F632" s="69"/>
      <c r="G632" s="68"/>
      <c r="H632" s="68"/>
      <c r="I632" s="3"/>
      <c r="J632" s="73" t="s">
        <v>0</v>
      </c>
      <c r="L632" s="4" t="str">
        <f>L$2</f>
        <v>12 серий бросков монеты</v>
      </c>
    </row>
    <row r="633" spans="1:12" ht="20.25" thickTop="1" thickBot="1">
      <c r="A633" s="75" t="s">
        <v>82</v>
      </c>
      <c r="B633" s="80">
        <f>IF(B648=0,0,SUMPRODUCT(A646:A647,B646:B647)/B648)</f>
        <v>0</v>
      </c>
      <c r="C633" s="81">
        <f>IF(C648=0,0,SUMPRODUCT(A646:A647,C646:C647)/C648)</f>
        <v>0</v>
      </c>
      <c r="D633" s="81">
        <f>IF(D648=0,0,SUMPRODUCT(A646:A647,D646:D647)/D648)</f>
        <v>0</v>
      </c>
      <c r="E633" s="15">
        <f>IF(E648=0,0,SUMPRODUCT(A646:A647,E646:E647)/E648)</f>
        <v>0</v>
      </c>
      <c r="F633" s="69"/>
      <c r="G633" s="69"/>
      <c r="H633" s="70"/>
      <c r="I633" s="6"/>
      <c r="J633" s="74">
        <f>Протоколы!J633</f>
        <v>9.9999999999999995E-7</v>
      </c>
      <c r="L633" s="17" t="str">
        <f>L$3</f>
        <v>Если в первом броске серии</v>
      </c>
    </row>
    <row r="634" spans="1:12" ht="19.5" thickTop="1">
      <c r="A634" s="78" t="s">
        <v>92</v>
      </c>
      <c r="B634" s="82">
        <f>B644*(B632-E642)+E641</f>
        <v>0</v>
      </c>
      <c r="C634" s="21">
        <f>B644*(C632-E642)+E641</f>
        <v>0</v>
      </c>
      <c r="D634" s="21">
        <f>B644*(D632-E642)+E641</f>
        <v>0</v>
      </c>
      <c r="E634" s="83">
        <f>B644*(E632-E642)+E641</f>
        <v>0</v>
      </c>
      <c r="F634" s="77"/>
      <c r="G634" s="77"/>
      <c r="H634" s="70"/>
      <c r="I634" s="6"/>
      <c r="L634" s="17" t="str">
        <f>L$4</f>
        <v>выпал "орел", то начисляется 1 балл и</v>
      </c>
    </row>
    <row r="635" spans="1:12" ht="18.75">
      <c r="A635" s="75" t="s">
        <v>94</v>
      </c>
      <c r="B635" s="84"/>
      <c r="C635" s="76"/>
      <c r="D635" s="21">
        <f>IF(F646=0,0,SUMPRODUCT(B645:E645,B646:E646)/F646)</f>
        <v>0</v>
      </c>
      <c r="E635" s="85">
        <f>IF(F646=0,0,SUMPRODUCT(B645:E645,B647:E647)/F646)</f>
        <v>0</v>
      </c>
      <c r="F635" s="77"/>
      <c r="G635" s="77"/>
      <c r="H635" s="70"/>
      <c r="I635" s="6"/>
      <c r="L635" s="17" t="str">
        <f>L$5</f>
        <v xml:space="preserve"> серию завершает второй бросок.</v>
      </c>
    </row>
    <row r="636" spans="1:12" ht="19.5" thickBot="1">
      <c r="A636" s="78" t="s">
        <v>91</v>
      </c>
      <c r="B636" s="86"/>
      <c r="C636" s="87"/>
      <c r="D636" s="88">
        <f>B643*(D632-E641)+E642</f>
        <v>0</v>
      </c>
      <c r="E636" s="89">
        <f>B643*(E632-E641)+E642</f>
        <v>0</v>
      </c>
      <c r="F636" s="77"/>
      <c r="G636" s="77"/>
      <c r="H636" s="70"/>
      <c r="I636" s="7"/>
      <c r="L636" s="17" t="str">
        <f>L$6</f>
        <v xml:space="preserve"> Если на втором броске "орел",</v>
      </c>
    </row>
    <row r="637" spans="1:12" ht="19.5" thickTop="1">
      <c r="A637" s="75"/>
      <c r="B637" s="77"/>
      <c r="C637" s="77"/>
      <c r="D637" s="77"/>
      <c r="E637" s="76"/>
      <c r="F637" s="77"/>
      <c r="G637" s="77"/>
      <c r="H637" s="70"/>
      <c r="I637" s="7"/>
      <c r="L637" s="17" t="str">
        <f>L$7</f>
        <v>добавляют 2 балла, иначе 0.</v>
      </c>
    </row>
    <row r="638" spans="1:12" ht="18.75">
      <c r="A638" s="78"/>
      <c r="B638" s="77"/>
      <c r="C638" s="77"/>
      <c r="D638" s="77"/>
      <c r="E638" s="77"/>
      <c r="F638" s="77"/>
      <c r="G638" s="77"/>
      <c r="H638" s="70"/>
      <c r="I638" s="7"/>
      <c r="L638" s="17" t="str">
        <f>L$8</f>
        <v>Если в первом броске серии</v>
      </c>
    </row>
    <row r="639" spans="1:12" ht="18.75">
      <c r="A639" s="78"/>
      <c r="B639" s="77"/>
      <c r="C639" s="77"/>
      <c r="D639" s="77"/>
      <c r="E639" s="77"/>
      <c r="F639" s="77"/>
      <c r="G639" s="77"/>
      <c r="H639" s="70"/>
      <c r="I639" s="7"/>
      <c r="L639" s="17" t="str">
        <f>L$9</f>
        <v>выпала "решка", то серию завершают</v>
      </c>
    </row>
    <row r="640" spans="1:12" ht="18.75">
      <c r="A640" s="78"/>
      <c r="B640" s="77"/>
      <c r="C640" s="77"/>
      <c r="D640" s="77"/>
      <c r="E640" s="77"/>
      <c r="F640" s="77"/>
      <c r="G640" s="77"/>
      <c r="H640" s="70"/>
      <c r="I640" s="7"/>
      <c r="L640" s="17" t="str">
        <f>L$10</f>
        <v xml:space="preserve"> второй и третий броски.</v>
      </c>
    </row>
    <row r="641" spans="1:12" ht="18.75">
      <c r="A641" s="78" t="s">
        <v>86</v>
      </c>
      <c r="B641" s="77">
        <f>A646*SUMPRODUCT(B645:E645,B646:E646)+A647*SUMPRODUCT(B645:E645,B647:E647)</f>
        <v>0</v>
      </c>
      <c r="C641" s="77"/>
      <c r="D641" s="78" t="s">
        <v>83</v>
      </c>
      <c r="E641" s="77">
        <f>SUMPRODUCT(A646:A647,F646:F647)</f>
        <v>0</v>
      </c>
      <c r="F641" s="77"/>
      <c r="G641" s="77"/>
      <c r="H641" s="70"/>
      <c r="I641" s="7"/>
      <c r="L641" s="17" t="str">
        <f>L$11</f>
        <v xml:space="preserve"> За каждого "орла" при 2 и 3-м броске</v>
      </c>
    </row>
    <row r="642" spans="1:12" ht="18.75">
      <c r="A642" s="78" t="s">
        <v>85</v>
      </c>
      <c r="B642" s="77">
        <f>B641-E641*E642</f>
        <v>0</v>
      </c>
      <c r="C642" s="77"/>
      <c r="D642" s="78" t="s">
        <v>84</v>
      </c>
      <c r="E642" s="77">
        <f>SUMPRODUCT(B645:E645,B648:E648)</f>
        <v>0</v>
      </c>
      <c r="F642" s="77"/>
      <c r="G642" s="77"/>
      <c r="H642" s="70"/>
      <c r="I642" s="7"/>
      <c r="L642" s="17" t="str">
        <f>L$12</f>
        <v>начисляется 1 балл.</v>
      </c>
    </row>
    <row r="643" spans="1:12" ht="18.75">
      <c r="A643" s="78" t="s">
        <v>87</v>
      </c>
      <c r="B643" s="77">
        <f>IF(E643=0,0,B642/E643)</f>
        <v>0</v>
      </c>
      <c r="C643" s="77"/>
      <c r="D643" s="78" t="s">
        <v>88</v>
      </c>
      <c r="E643" s="77">
        <f>SUMPRODUCT(A646:A647,A646:A647,F646:F647)-E641*E641</f>
        <v>0</v>
      </c>
      <c r="F643" s="77"/>
      <c r="G643" s="77"/>
      <c r="H643" s="70"/>
      <c r="I643" s="7"/>
      <c r="L643" s="17" t="str">
        <f>L$13</f>
        <v>X - общее число бросков в серии,</v>
      </c>
    </row>
    <row r="644" spans="1:12" ht="18.75">
      <c r="A644" s="78" t="s">
        <v>90</v>
      </c>
      <c r="B644" s="77">
        <f>IF(E643=0,0,B642/E644)</f>
        <v>0</v>
      </c>
      <c r="C644" s="77"/>
      <c r="D644" s="78" t="s">
        <v>89</v>
      </c>
      <c r="E644" s="77">
        <f>SUMPRODUCT(B645:E645,B645:E645,B648:E648)-E642*E642</f>
        <v>0</v>
      </c>
      <c r="F644" s="77"/>
      <c r="G644" s="77"/>
      <c r="H644" s="70"/>
      <c r="I644" s="7"/>
      <c r="L644" s="17" t="str">
        <f>L$14</f>
        <v>Y - число начисленных баллов.</v>
      </c>
    </row>
    <row r="645" spans="1:12" ht="19.5" thickBot="1">
      <c r="A645" s="67" t="s">
        <v>80</v>
      </c>
      <c r="B645" s="52">
        <v>0</v>
      </c>
      <c r="C645" s="52">
        <v>1</v>
      </c>
      <c r="D645" s="52">
        <v>2</v>
      </c>
      <c r="E645" s="53">
        <v>3</v>
      </c>
      <c r="G645" s="71"/>
      <c r="H645" s="70"/>
      <c r="I645" s="7"/>
      <c r="L645" s="17">
        <f>L$15</f>
        <v>0</v>
      </c>
    </row>
    <row r="646" spans="1:12" ht="20.25" thickTop="1" thickBot="1">
      <c r="A646" s="28">
        <v>2</v>
      </c>
      <c r="B646" s="48">
        <f>IF(Протоколы!F648=0,0,Протоколы!B646/Протоколы!F648)</f>
        <v>0</v>
      </c>
      <c r="C646" s="48">
        <f>IF(Протоколы!F648=0,0,Протоколы!C646/Протоколы!F648)</f>
        <v>0</v>
      </c>
      <c r="D646" s="48">
        <f>IF(Протоколы!F648=0,0,Протоколы!D646/Протоколы!F648)</f>
        <v>0</v>
      </c>
      <c r="E646" s="48">
        <f>IF(Протоколы!F648=0,0,Протоколы!E646/Протоколы!F648)</f>
        <v>0</v>
      </c>
      <c r="F646" s="62">
        <f>SUM(B646:E646)</f>
        <v>0</v>
      </c>
      <c r="G646" s="69"/>
      <c r="H646" s="70"/>
      <c r="I646" s="7"/>
      <c r="L646" s="17">
        <f>L$16</f>
        <v>0</v>
      </c>
    </row>
    <row r="647" spans="1:12" ht="19.5" thickBot="1">
      <c r="A647" s="29">
        <v>3</v>
      </c>
      <c r="B647" s="48">
        <f>IF(Протоколы!F648=0,0,Протоколы!B647/Протоколы!F648)</f>
        <v>0</v>
      </c>
      <c r="C647" s="48">
        <f>IF(Протоколы!F648=0,0,Протоколы!C647/Протоколы!F648)</f>
        <v>0</v>
      </c>
      <c r="D647" s="48">
        <f>IF(Протоколы!F648=0,0,Протоколы!D647/Протоколы!F648)</f>
        <v>0</v>
      </c>
      <c r="E647" s="48">
        <f>IF(Протоколы!F648=0,0,Протоколы!E647/Протоколы!F648)</f>
        <v>0</v>
      </c>
      <c r="F647" s="63">
        <f>SUM(B647:E647)</f>
        <v>0</v>
      </c>
      <c r="G647" s="72"/>
      <c r="H647" s="70"/>
      <c r="I647" s="7"/>
      <c r="L647" s="17">
        <f>L$17</f>
        <v>0</v>
      </c>
    </row>
    <row r="648" spans="1:12" ht="19.5" thickTop="1" thickBot="1">
      <c r="B648" s="64">
        <f>B646+B647</f>
        <v>0</v>
      </c>
      <c r="C648" s="65">
        <f t="shared" ref="C648:E648" si="35">C646+C647</f>
        <v>0</v>
      </c>
      <c r="D648" s="65">
        <f t="shared" si="35"/>
        <v>0</v>
      </c>
      <c r="E648" s="66">
        <f t="shared" si="35"/>
        <v>0</v>
      </c>
      <c r="F648" s="45">
        <f>F646+F647</f>
        <v>0</v>
      </c>
    </row>
    <row r="649" spans="1:12" ht="20.25" thickTop="1" thickBot="1">
      <c r="A649" s="5">
        <f>'Название и список группы'!A37</f>
        <v>36</v>
      </c>
      <c r="B649" s="18">
        <f>'Название и список группы'!B37</f>
        <v>0</v>
      </c>
      <c r="C649" s="18"/>
      <c r="D649" s="18"/>
      <c r="E649" s="18"/>
      <c r="F649" s="18"/>
      <c r="G649" s="18"/>
      <c r="H649" s="18"/>
      <c r="I649" s="18"/>
      <c r="J649" s="18"/>
    </row>
    <row r="650" spans="1:12" ht="19.5" thickTop="1" thickBot="1">
      <c r="A650" s="75" t="s">
        <v>95</v>
      </c>
      <c r="B650" s="14">
        <v>0</v>
      </c>
      <c r="C650" s="14">
        <v>1</v>
      </c>
      <c r="D650" s="14">
        <v>2</v>
      </c>
      <c r="E650" s="14">
        <v>3</v>
      </c>
      <c r="F650" s="69"/>
      <c r="G650" s="68"/>
      <c r="H650" s="68"/>
      <c r="I650" s="3"/>
      <c r="J650" s="73" t="s">
        <v>0</v>
      </c>
      <c r="L650" s="4" t="str">
        <f>L$2</f>
        <v>12 серий бросков монеты</v>
      </c>
    </row>
    <row r="651" spans="1:12" ht="20.25" thickTop="1" thickBot="1">
      <c r="A651" s="75" t="s">
        <v>82</v>
      </c>
      <c r="B651" s="80">
        <f>IF(B666=0,0,SUMPRODUCT(A664:A665,B664:B665)/B666)</f>
        <v>0</v>
      </c>
      <c r="C651" s="81">
        <f>IF(C666=0,0,SUMPRODUCT(A664:A665,C664:C665)/C666)</f>
        <v>0</v>
      </c>
      <c r="D651" s="81">
        <f>IF(D666=0,0,SUMPRODUCT(A664:A665,D664:D665)/D666)</f>
        <v>0</v>
      </c>
      <c r="E651" s="15">
        <f>IF(E666=0,0,SUMPRODUCT(A664:A665,E664:E665)/E666)</f>
        <v>0</v>
      </c>
      <c r="F651" s="69"/>
      <c r="G651" s="69"/>
      <c r="H651" s="70"/>
      <c r="I651" s="6"/>
      <c r="J651" s="74">
        <f>Протоколы!J651</f>
        <v>9.9999999999999995E-7</v>
      </c>
      <c r="L651" s="17" t="str">
        <f>L$3</f>
        <v>Если в первом броске серии</v>
      </c>
    </row>
    <row r="652" spans="1:12" ht="19.5" thickTop="1">
      <c r="A652" s="78" t="s">
        <v>92</v>
      </c>
      <c r="B652" s="82">
        <f>B662*(B650-E660)+E659</f>
        <v>0</v>
      </c>
      <c r="C652" s="21">
        <f>B662*(C650-E660)+E659</f>
        <v>0</v>
      </c>
      <c r="D652" s="21">
        <f>B662*(D650-E660)+E659</f>
        <v>0</v>
      </c>
      <c r="E652" s="83">
        <f>B662*(E650-E660)+E659</f>
        <v>0</v>
      </c>
      <c r="F652" s="77"/>
      <c r="G652" s="77"/>
      <c r="H652" s="70"/>
      <c r="I652" s="6"/>
      <c r="L652" s="17" t="str">
        <f>L$4</f>
        <v>выпал "орел", то начисляется 1 балл и</v>
      </c>
    </row>
    <row r="653" spans="1:12" ht="18.75">
      <c r="A653" s="75" t="s">
        <v>94</v>
      </c>
      <c r="B653" s="84"/>
      <c r="C653" s="76"/>
      <c r="D653" s="21">
        <f>IF(F664=0,0,SUMPRODUCT(B663:E663,B664:E664)/F664)</f>
        <v>0</v>
      </c>
      <c r="E653" s="85">
        <f>IF(F664=0,0,SUMPRODUCT(B663:E663,B665:E665)/F664)</f>
        <v>0</v>
      </c>
      <c r="F653" s="77"/>
      <c r="G653" s="77"/>
      <c r="H653" s="70"/>
      <c r="I653" s="6"/>
      <c r="L653" s="17" t="str">
        <f>L$5</f>
        <v xml:space="preserve"> серию завершает второй бросок.</v>
      </c>
    </row>
    <row r="654" spans="1:12" ht="19.5" thickBot="1">
      <c r="A654" s="78" t="s">
        <v>91</v>
      </c>
      <c r="B654" s="86"/>
      <c r="C654" s="87"/>
      <c r="D654" s="88">
        <f>B661*(D650-E659)+E660</f>
        <v>0</v>
      </c>
      <c r="E654" s="89">
        <f>B661*(E650-E659)+E660</f>
        <v>0</v>
      </c>
      <c r="F654" s="77"/>
      <c r="G654" s="77"/>
      <c r="H654" s="70"/>
      <c r="I654" s="7"/>
      <c r="L654" s="17" t="str">
        <f>L$6</f>
        <v xml:space="preserve"> Если на втором броске "орел",</v>
      </c>
    </row>
    <row r="655" spans="1:12" ht="19.5" thickTop="1">
      <c r="A655" s="75"/>
      <c r="B655" s="77"/>
      <c r="C655" s="77"/>
      <c r="D655" s="77"/>
      <c r="E655" s="76"/>
      <c r="F655" s="77"/>
      <c r="G655" s="77"/>
      <c r="H655" s="70"/>
      <c r="I655" s="7"/>
      <c r="L655" s="17" t="str">
        <f>L$7</f>
        <v>добавляют 2 балла, иначе 0.</v>
      </c>
    </row>
    <row r="656" spans="1:12" ht="18.75">
      <c r="A656" s="78"/>
      <c r="B656" s="77"/>
      <c r="C656" s="77"/>
      <c r="D656" s="77"/>
      <c r="E656" s="77"/>
      <c r="F656" s="77"/>
      <c r="G656" s="77"/>
      <c r="H656" s="70"/>
      <c r="I656" s="7"/>
      <c r="L656" s="17" t="str">
        <f>L$8</f>
        <v>Если в первом броске серии</v>
      </c>
    </row>
    <row r="657" spans="1:12" ht="18.75">
      <c r="A657" s="78"/>
      <c r="B657" s="77"/>
      <c r="C657" s="77"/>
      <c r="D657" s="77"/>
      <c r="E657" s="77"/>
      <c r="F657" s="77"/>
      <c r="G657" s="77"/>
      <c r="H657" s="70"/>
      <c r="I657" s="7"/>
      <c r="L657" s="17" t="str">
        <f>L$9</f>
        <v>выпала "решка", то серию завершают</v>
      </c>
    </row>
    <row r="658" spans="1:12" ht="18.75">
      <c r="A658" s="78"/>
      <c r="B658" s="77"/>
      <c r="C658" s="77"/>
      <c r="D658" s="77"/>
      <c r="E658" s="77"/>
      <c r="F658" s="77"/>
      <c r="G658" s="77"/>
      <c r="H658" s="70"/>
      <c r="I658" s="7"/>
      <c r="L658" s="17" t="str">
        <f>L$10</f>
        <v xml:space="preserve"> второй и третий броски.</v>
      </c>
    </row>
    <row r="659" spans="1:12" ht="18.75">
      <c r="A659" s="78" t="s">
        <v>86</v>
      </c>
      <c r="B659" s="77">
        <f>A664*SUMPRODUCT(B663:E663,B664:E664)+A665*SUMPRODUCT(B663:E663,B665:E665)</f>
        <v>0</v>
      </c>
      <c r="C659" s="77"/>
      <c r="D659" s="78" t="s">
        <v>83</v>
      </c>
      <c r="E659" s="77">
        <f>SUMPRODUCT(A664:A665,F664:F665)</f>
        <v>0</v>
      </c>
      <c r="F659" s="77"/>
      <c r="G659" s="77"/>
      <c r="H659" s="70"/>
      <c r="I659" s="7"/>
      <c r="L659" s="17" t="str">
        <f>L$11</f>
        <v xml:space="preserve"> За каждого "орла" при 2 и 3-м броске</v>
      </c>
    </row>
    <row r="660" spans="1:12" ht="18.75">
      <c r="A660" s="78" t="s">
        <v>85</v>
      </c>
      <c r="B660" s="77">
        <f>B659-E659*E660</f>
        <v>0</v>
      </c>
      <c r="C660" s="77"/>
      <c r="D660" s="78" t="s">
        <v>84</v>
      </c>
      <c r="E660" s="77">
        <f>SUMPRODUCT(B663:E663,B666:E666)</f>
        <v>0</v>
      </c>
      <c r="F660" s="77"/>
      <c r="G660" s="77"/>
      <c r="H660" s="70"/>
      <c r="I660" s="7"/>
      <c r="L660" s="17" t="str">
        <f>L$12</f>
        <v>начисляется 1 балл.</v>
      </c>
    </row>
    <row r="661" spans="1:12" ht="18.75">
      <c r="A661" s="78" t="s">
        <v>87</v>
      </c>
      <c r="B661" s="77">
        <f>IF(E661=0,0,B660/E661)</f>
        <v>0</v>
      </c>
      <c r="C661" s="77"/>
      <c r="D661" s="78" t="s">
        <v>88</v>
      </c>
      <c r="E661" s="77">
        <f>SUMPRODUCT(A664:A665,A664:A665,F664:F665)-E659*E659</f>
        <v>0</v>
      </c>
      <c r="F661" s="77"/>
      <c r="G661" s="77"/>
      <c r="H661" s="70"/>
      <c r="I661" s="7"/>
      <c r="L661" s="17" t="str">
        <f>L$13</f>
        <v>X - общее число бросков в серии,</v>
      </c>
    </row>
    <row r="662" spans="1:12" ht="18.75">
      <c r="A662" s="78" t="s">
        <v>90</v>
      </c>
      <c r="B662" s="77">
        <f>IF(E661=0,0,B660/E662)</f>
        <v>0</v>
      </c>
      <c r="C662" s="77"/>
      <c r="D662" s="78" t="s">
        <v>89</v>
      </c>
      <c r="E662" s="77">
        <f>SUMPRODUCT(B663:E663,B663:E663,B666:E666)-E660*E660</f>
        <v>0</v>
      </c>
      <c r="F662" s="77"/>
      <c r="G662" s="77"/>
      <c r="H662" s="70"/>
      <c r="I662" s="7"/>
      <c r="L662" s="17" t="str">
        <f>L$14</f>
        <v>Y - число начисленных баллов.</v>
      </c>
    </row>
    <row r="663" spans="1:12" ht="19.5" thickBot="1">
      <c r="A663" s="67" t="s">
        <v>80</v>
      </c>
      <c r="B663" s="52">
        <v>0</v>
      </c>
      <c r="C663" s="52">
        <v>1</v>
      </c>
      <c r="D663" s="52">
        <v>2</v>
      </c>
      <c r="E663" s="53">
        <v>3</v>
      </c>
      <c r="G663" s="71"/>
      <c r="H663" s="70"/>
      <c r="I663" s="7"/>
      <c r="L663" s="17">
        <f>L$15</f>
        <v>0</v>
      </c>
    </row>
    <row r="664" spans="1:12" ht="20.25" thickTop="1" thickBot="1">
      <c r="A664" s="28">
        <v>2</v>
      </c>
      <c r="B664" s="48">
        <f>IF(Протоколы!F666=0,0,Протоколы!B664/Протоколы!F666)</f>
        <v>0</v>
      </c>
      <c r="C664" s="48">
        <f>IF(Протоколы!F666=0,0,Протоколы!C664/Протоколы!F666)</f>
        <v>0</v>
      </c>
      <c r="D664" s="48">
        <f>IF(Протоколы!F666=0,0,Протоколы!D664/Протоколы!F666)</f>
        <v>0</v>
      </c>
      <c r="E664" s="48">
        <f>IF(Протоколы!F666=0,0,Протоколы!E664/Протоколы!F666)</f>
        <v>0</v>
      </c>
      <c r="F664" s="62">
        <f>SUM(B664:E664)</f>
        <v>0</v>
      </c>
      <c r="G664" s="69"/>
      <c r="H664" s="70"/>
      <c r="I664" s="7"/>
      <c r="L664" s="17">
        <f>L$16</f>
        <v>0</v>
      </c>
    </row>
    <row r="665" spans="1:12" ht="19.5" thickBot="1">
      <c r="A665" s="29">
        <v>3</v>
      </c>
      <c r="B665" s="48">
        <f>IF(Протоколы!F666=0,0,Протоколы!B665/Протоколы!F666)</f>
        <v>0</v>
      </c>
      <c r="C665" s="48">
        <f>IF(Протоколы!F666=0,0,Протоколы!C665/Протоколы!F666)</f>
        <v>0</v>
      </c>
      <c r="D665" s="48">
        <f>IF(Протоколы!F666=0,0,Протоколы!D665/Протоколы!F666)</f>
        <v>0</v>
      </c>
      <c r="E665" s="48">
        <f>IF(Протоколы!F666=0,0,Протоколы!E665/Протоколы!F666)</f>
        <v>0</v>
      </c>
      <c r="F665" s="63">
        <f>SUM(B665:E665)</f>
        <v>0</v>
      </c>
      <c r="G665" s="72"/>
      <c r="H665" s="70"/>
      <c r="I665" s="7"/>
      <c r="L665" s="17">
        <f>L$17</f>
        <v>0</v>
      </c>
    </row>
    <row r="666" spans="1:12" ht="19.5" thickTop="1" thickBot="1">
      <c r="B666" s="64">
        <f>B664+B665</f>
        <v>0</v>
      </c>
      <c r="C666" s="65">
        <f t="shared" ref="C666:E666" si="36">C664+C665</f>
        <v>0</v>
      </c>
      <c r="D666" s="65">
        <f t="shared" si="36"/>
        <v>0</v>
      </c>
      <c r="E666" s="66">
        <f t="shared" si="36"/>
        <v>0</v>
      </c>
      <c r="F666" s="45">
        <f>F664+F665</f>
        <v>0</v>
      </c>
    </row>
    <row r="667" spans="1:12" ht="20.25" thickTop="1" thickBot="1">
      <c r="A667" s="5">
        <f>'Название и список группы'!A38</f>
        <v>36</v>
      </c>
      <c r="B667" s="18">
        <f>'Название и список группы'!B38</f>
        <v>0</v>
      </c>
      <c r="C667" s="18"/>
      <c r="D667" s="18"/>
      <c r="E667" s="18"/>
      <c r="F667" s="18"/>
      <c r="G667" s="18"/>
      <c r="H667" s="18"/>
      <c r="I667" s="18"/>
      <c r="J667" s="18"/>
    </row>
    <row r="668" spans="1:12" ht="19.5" thickTop="1" thickBot="1">
      <c r="A668" s="75" t="s">
        <v>95</v>
      </c>
      <c r="B668" s="14">
        <v>0</v>
      </c>
      <c r="C668" s="14">
        <v>1</v>
      </c>
      <c r="D668" s="14">
        <v>2</v>
      </c>
      <c r="E668" s="14">
        <v>3</v>
      </c>
      <c r="F668" s="69"/>
      <c r="G668" s="68"/>
      <c r="H668" s="68"/>
      <c r="I668" s="3"/>
      <c r="J668" s="73" t="s">
        <v>0</v>
      </c>
      <c r="L668" s="4" t="str">
        <f>L$2</f>
        <v>12 серий бросков монеты</v>
      </c>
    </row>
    <row r="669" spans="1:12" ht="20.25" thickTop="1" thickBot="1">
      <c r="A669" s="75" t="s">
        <v>82</v>
      </c>
      <c r="B669" s="80">
        <f>IF(B684=0,0,SUMPRODUCT(A682:A683,B682:B683)/B684)</f>
        <v>0</v>
      </c>
      <c r="C669" s="81">
        <f>IF(C684=0,0,SUMPRODUCT(A682:A683,C682:C683)/C684)</f>
        <v>0</v>
      </c>
      <c r="D669" s="81">
        <f>IF(D684=0,0,SUMPRODUCT(A682:A683,D682:D683)/D684)</f>
        <v>0</v>
      </c>
      <c r="E669" s="15">
        <f>IF(E684=0,0,SUMPRODUCT(A682:A683,E682:E683)/E684)</f>
        <v>0</v>
      </c>
      <c r="F669" s="69"/>
      <c r="G669" s="69"/>
      <c r="H669" s="70"/>
      <c r="I669" s="6"/>
      <c r="J669" s="74">
        <f>Протоколы!J669</f>
        <v>9.9999999999999995E-7</v>
      </c>
      <c r="L669" s="17" t="str">
        <f>L$3</f>
        <v>Если в первом броске серии</v>
      </c>
    </row>
    <row r="670" spans="1:12" ht="19.5" thickTop="1">
      <c r="A670" s="78" t="s">
        <v>92</v>
      </c>
      <c r="B670" s="82">
        <f>B680*(B668-E678)+E677</f>
        <v>0</v>
      </c>
      <c r="C670" s="21">
        <f>B680*(C668-E678)+E677</f>
        <v>0</v>
      </c>
      <c r="D670" s="21">
        <f>B680*(D668-E678)+E677</f>
        <v>0</v>
      </c>
      <c r="E670" s="83">
        <f>B680*(E668-E678)+E677</f>
        <v>0</v>
      </c>
      <c r="F670" s="77"/>
      <c r="G670" s="77"/>
      <c r="H670" s="70"/>
      <c r="I670" s="6"/>
      <c r="L670" s="17" t="str">
        <f>L$4</f>
        <v>выпал "орел", то начисляется 1 балл и</v>
      </c>
    </row>
    <row r="671" spans="1:12" ht="18.75">
      <c r="A671" s="75" t="s">
        <v>94</v>
      </c>
      <c r="B671" s="84"/>
      <c r="C671" s="76"/>
      <c r="D671" s="21">
        <f>IF(F682=0,0,SUMPRODUCT(B681:E681,B682:E682)/F682)</f>
        <v>0</v>
      </c>
      <c r="E671" s="85">
        <f>IF(F682=0,0,SUMPRODUCT(B681:E681,B683:E683)/F682)</f>
        <v>0</v>
      </c>
      <c r="F671" s="77"/>
      <c r="G671" s="77"/>
      <c r="H671" s="70"/>
      <c r="I671" s="6"/>
      <c r="L671" s="17" t="str">
        <f>L$5</f>
        <v xml:space="preserve"> серию завершает второй бросок.</v>
      </c>
    </row>
    <row r="672" spans="1:12" ht="19.5" thickBot="1">
      <c r="A672" s="78" t="s">
        <v>91</v>
      </c>
      <c r="B672" s="86"/>
      <c r="C672" s="87"/>
      <c r="D672" s="88">
        <f>B679*(D668-E677)+E678</f>
        <v>0</v>
      </c>
      <c r="E672" s="89">
        <f>B679*(E668-E677)+E678</f>
        <v>0</v>
      </c>
      <c r="F672" s="77"/>
      <c r="G672" s="77"/>
      <c r="H672" s="70"/>
      <c r="I672" s="7"/>
      <c r="L672" s="17" t="str">
        <f>L$6</f>
        <v xml:space="preserve"> Если на втором броске "орел",</v>
      </c>
    </row>
    <row r="673" spans="1:12" ht="19.5" thickTop="1">
      <c r="A673" s="75"/>
      <c r="B673" s="77"/>
      <c r="C673" s="77"/>
      <c r="D673" s="77"/>
      <c r="E673" s="76"/>
      <c r="F673" s="77"/>
      <c r="G673" s="77"/>
      <c r="H673" s="70"/>
      <c r="I673" s="7"/>
      <c r="L673" s="17" t="str">
        <f>L$7</f>
        <v>добавляют 2 балла, иначе 0.</v>
      </c>
    </row>
    <row r="674" spans="1:12" ht="18.75">
      <c r="A674" s="78"/>
      <c r="B674" s="77"/>
      <c r="C674" s="77"/>
      <c r="D674" s="77"/>
      <c r="E674" s="77"/>
      <c r="F674" s="77"/>
      <c r="G674" s="77"/>
      <c r="H674" s="70"/>
      <c r="I674" s="7"/>
      <c r="L674" s="17" t="str">
        <f>L$8</f>
        <v>Если в первом броске серии</v>
      </c>
    </row>
    <row r="675" spans="1:12" ht="18.75">
      <c r="A675" s="78"/>
      <c r="B675" s="77"/>
      <c r="C675" s="77"/>
      <c r="D675" s="77"/>
      <c r="E675" s="77"/>
      <c r="F675" s="77"/>
      <c r="G675" s="77"/>
      <c r="H675" s="70"/>
      <c r="I675" s="7"/>
      <c r="L675" s="17" t="str">
        <f>L$9</f>
        <v>выпала "решка", то серию завершают</v>
      </c>
    </row>
    <row r="676" spans="1:12" ht="18.75">
      <c r="A676" s="78"/>
      <c r="B676" s="77"/>
      <c r="C676" s="77"/>
      <c r="D676" s="77"/>
      <c r="E676" s="77"/>
      <c r="F676" s="77"/>
      <c r="G676" s="77"/>
      <c r="H676" s="70"/>
      <c r="I676" s="7"/>
      <c r="L676" s="17" t="str">
        <f>L$10</f>
        <v xml:space="preserve"> второй и третий броски.</v>
      </c>
    </row>
    <row r="677" spans="1:12" ht="18.75">
      <c r="A677" s="78" t="s">
        <v>86</v>
      </c>
      <c r="B677" s="77">
        <f>A682*SUMPRODUCT(B681:E681,B682:E682)+A683*SUMPRODUCT(B681:E681,B683:E683)</f>
        <v>0</v>
      </c>
      <c r="C677" s="77"/>
      <c r="D677" s="78" t="s">
        <v>83</v>
      </c>
      <c r="E677" s="77">
        <f>SUMPRODUCT(A682:A683,F682:F683)</f>
        <v>0</v>
      </c>
      <c r="F677" s="77"/>
      <c r="G677" s="77"/>
      <c r="H677" s="70"/>
      <c r="I677" s="7"/>
      <c r="L677" s="17" t="str">
        <f>L$11</f>
        <v xml:space="preserve"> За каждого "орла" при 2 и 3-м броске</v>
      </c>
    </row>
    <row r="678" spans="1:12" ht="18.75">
      <c r="A678" s="78" t="s">
        <v>85</v>
      </c>
      <c r="B678" s="77">
        <f>B677-E677*E678</f>
        <v>0</v>
      </c>
      <c r="C678" s="77"/>
      <c r="D678" s="78" t="s">
        <v>84</v>
      </c>
      <c r="E678" s="77">
        <f>SUMPRODUCT(B681:E681,B684:E684)</f>
        <v>0</v>
      </c>
      <c r="F678" s="77"/>
      <c r="G678" s="77"/>
      <c r="H678" s="70"/>
      <c r="I678" s="7"/>
      <c r="L678" s="17" t="str">
        <f>L$12</f>
        <v>начисляется 1 балл.</v>
      </c>
    </row>
    <row r="679" spans="1:12" ht="18.75">
      <c r="A679" s="78" t="s">
        <v>87</v>
      </c>
      <c r="B679" s="77">
        <f>IF(E679=0,0,B678/E679)</f>
        <v>0</v>
      </c>
      <c r="C679" s="77"/>
      <c r="D679" s="78" t="s">
        <v>88</v>
      </c>
      <c r="E679" s="77">
        <f>SUMPRODUCT(A682:A683,A682:A683,F682:F683)-E677*E677</f>
        <v>0</v>
      </c>
      <c r="F679" s="77"/>
      <c r="G679" s="77"/>
      <c r="H679" s="70"/>
      <c r="I679" s="7"/>
      <c r="L679" s="17" t="str">
        <f>L$13</f>
        <v>X - общее число бросков в серии,</v>
      </c>
    </row>
    <row r="680" spans="1:12" ht="18.75">
      <c r="A680" s="78" t="s">
        <v>90</v>
      </c>
      <c r="B680" s="77">
        <f>IF(E679=0,0,B678/E680)</f>
        <v>0</v>
      </c>
      <c r="C680" s="77"/>
      <c r="D680" s="78" t="s">
        <v>89</v>
      </c>
      <c r="E680" s="77">
        <f>SUMPRODUCT(B681:E681,B681:E681,B684:E684)-E678*E678</f>
        <v>0</v>
      </c>
      <c r="F680" s="77"/>
      <c r="G680" s="77"/>
      <c r="H680" s="70"/>
      <c r="I680" s="7"/>
      <c r="L680" s="17" t="str">
        <f>L$14</f>
        <v>Y - число начисленных баллов.</v>
      </c>
    </row>
    <row r="681" spans="1:12" ht="19.5" thickBot="1">
      <c r="A681" s="67" t="s">
        <v>80</v>
      </c>
      <c r="B681" s="52">
        <v>0</v>
      </c>
      <c r="C681" s="52">
        <v>1</v>
      </c>
      <c r="D681" s="52">
        <v>2</v>
      </c>
      <c r="E681" s="53">
        <v>3</v>
      </c>
      <c r="G681" s="71"/>
      <c r="H681" s="70"/>
      <c r="I681" s="7"/>
      <c r="L681" s="17">
        <f>L$15</f>
        <v>0</v>
      </c>
    </row>
    <row r="682" spans="1:12" ht="20.25" thickTop="1" thickBot="1">
      <c r="A682" s="28">
        <v>2</v>
      </c>
      <c r="B682" s="48">
        <f>IF(Протоколы!F684=0,0,Протоколы!B682/Протоколы!F684)</f>
        <v>0</v>
      </c>
      <c r="C682" s="48">
        <f>IF(Протоколы!F684=0,0,Протоколы!C682/Протоколы!F684)</f>
        <v>0</v>
      </c>
      <c r="D682" s="48">
        <f>IF(Протоколы!F684=0,0,Протоколы!D682/Протоколы!F684)</f>
        <v>0</v>
      </c>
      <c r="E682" s="48">
        <f>IF(Протоколы!F684=0,0,Протоколы!E682/Протоколы!F684)</f>
        <v>0</v>
      </c>
      <c r="F682" s="62">
        <f>SUM(B682:E682)</f>
        <v>0</v>
      </c>
      <c r="G682" s="69"/>
      <c r="H682" s="70"/>
      <c r="I682" s="7"/>
      <c r="L682" s="17">
        <f>L$16</f>
        <v>0</v>
      </c>
    </row>
    <row r="683" spans="1:12" ht="19.5" thickBot="1">
      <c r="A683" s="29">
        <v>3</v>
      </c>
      <c r="B683" s="48">
        <f>IF(Протоколы!F684=0,0,Протоколы!B683/Протоколы!F684)</f>
        <v>0</v>
      </c>
      <c r="C683" s="48">
        <f>IF(Протоколы!F684=0,0,Протоколы!C683/Протоколы!F684)</f>
        <v>0</v>
      </c>
      <c r="D683" s="48">
        <f>IF(Протоколы!F684=0,0,Протоколы!D683/Протоколы!F684)</f>
        <v>0</v>
      </c>
      <c r="E683" s="48">
        <f>IF(Протоколы!F684=0,0,Протоколы!E683/Протоколы!F684)</f>
        <v>0</v>
      </c>
      <c r="F683" s="63">
        <f>SUM(B683:E683)</f>
        <v>0</v>
      </c>
      <c r="G683" s="72"/>
      <c r="H683" s="70"/>
      <c r="I683" s="7"/>
      <c r="L683" s="17">
        <f>L$17</f>
        <v>0</v>
      </c>
    </row>
    <row r="684" spans="1:12" ht="19.5" thickTop="1" thickBot="1">
      <c r="B684" s="64">
        <f>B682+B683</f>
        <v>0</v>
      </c>
      <c r="C684" s="65">
        <f t="shared" ref="C684:E684" si="37">C682+C683</f>
        <v>0</v>
      </c>
      <c r="D684" s="65">
        <f t="shared" si="37"/>
        <v>0</v>
      </c>
      <c r="E684" s="66">
        <f t="shared" si="37"/>
        <v>0</v>
      </c>
      <c r="F684" s="45">
        <f>F682+F683</f>
        <v>0</v>
      </c>
    </row>
    <row r="685" spans="1:12" ht="20.25" thickTop="1" thickBot="1">
      <c r="A685" s="5">
        <f>'Название и список группы'!A39</f>
        <v>38</v>
      </c>
      <c r="B685" s="18">
        <f>'Название и список группы'!B39</f>
        <v>0</v>
      </c>
      <c r="C685" s="18"/>
      <c r="D685" s="18"/>
      <c r="E685" s="18"/>
      <c r="F685" s="18"/>
      <c r="G685" s="18"/>
      <c r="H685" s="18"/>
      <c r="I685" s="18"/>
      <c r="J685" s="18"/>
    </row>
    <row r="686" spans="1:12" ht="19.5" thickTop="1" thickBot="1">
      <c r="A686" s="75" t="s">
        <v>95</v>
      </c>
      <c r="B686" s="14">
        <v>0</v>
      </c>
      <c r="C686" s="14">
        <v>1</v>
      </c>
      <c r="D686" s="14">
        <v>2</v>
      </c>
      <c r="E686" s="14">
        <v>3</v>
      </c>
      <c r="F686" s="69"/>
      <c r="G686" s="68"/>
      <c r="H686" s="68"/>
      <c r="I686" s="3"/>
      <c r="J686" s="73" t="s">
        <v>0</v>
      </c>
      <c r="L686" s="4" t="str">
        <f>L$2</f>
        <v>12 серий бросков монеты</v>
      </c>
    </row>
    <row r="687" spans="1:12" ht="20.25" thickTop="1" thickBot="1">
      <c r="A687" s="75" t="s">
        <v>82</v>
      </c>
      <c r="B687" s="80">
        <f>IF(B702=0,0,SUMPRODUCT(A700:A701,B700:B701)/B702)</f>
        <v>0</v>
      </c>
      <c r="C687" s="81">
        <f>IF(C702=0,0,SUMPRODUCT(A700:A701,C700:C701)/C702)</f>
        <v>0</v>
      </c>
      <c r="D687" s="81">
        <f>IF(D702=0,0,SUMPRODUCT(A700:A701,D700:D701)/D702)</f>
        <v>0</v>
      </c>
      <c r="E687" s="15">
        <f>IF(E702=0,0,SUMPRODUCT(A700:A701,E700:E701)/E702)</f>
        <v>0</v>
      </c>
      <c r="F687" s="69"/>
      <c r="G687" s="69"/>
      <c r="H687" s="70"/>
      <c r="I687" s="6"/>
      <c r="J687" s="74">
        <f>Протоколы!J687</f>
        <v>9.9999999999999995E-7</v>
      </c>
      <c r="L687" s="17" t="str">
        <f>L$3</f>
        <v>Если в первом броске серии</v>
      </c>
    </row>
    <row r="688" spans="1:12" ht="19.5" thickTop="1">
      <c r="A688" s="78" t="s">
        <v>92</v>
      </c>
      <c r="B688" s="82">
        <f>B698*(B686-E696)+E695</f>
        <v>0</v>
      </c>
      <c r="C688" s="21">
        <f>B698*(C686-E696)+E695</f>
        <v>0</v>
      </c>
      <c r="D688" s="21">
        <f>B698*(D686-E696)+E695</f>
        <v>0</v>
      </c>
      <c r="E688" s="83">
        <f>B698*(E686-E696)+E695</f>
        <v>0</v>
      </c>
      <c r="F688" s="77"/>
      <c r="G688" s="77"/>
      <c r="H688" s="70"/>
      <c r="I688" s="6"/>
      <c r="L688" s="17" t="str">
        <f>L$4</f>
        <v>выпал "орел", то начисляется 1 балл и</v>
      </c>
    </row>
    <row r="689" spans="1:12" ht="18.75">
      <c r="A689" s="75" t="s">
        <v>94</v>
      </c>
      <c r="B689" s="84"/>
      <c r="C689" s="76"/>
      <c r="D689" s="21">
        <f>IF(F700=0,0,SUMPRODUCT(B699:E699,B700:E700)/F700)</f>
        <v>0</v>
      </c>
      <c r="E689" s="85">
        <f>IF(F700=0,0,SUMPRODUCT(B699:E699,B701:E701)/F700)</f>
        <v>0</v>
      </c>
      <c r="F689" s="77"/>
      <c r="G689" s="77"/>
      <c r="H689" s="70"/>
      <c r="I689" s="6"/>
      <c r="L689" s="17" t="str">
        <f>L$5</f>
        <v xml:space="preserve"> серию завершает второй бросок.</v>
      </c>
    </row>
    <row r="690" spans="1:12" ht="19.5" thickBot="1">
      <c r="A690" s="78" t="s">
        <v>91</v>
      </c>
      <c r="B690" s="86"/>
      <c r="C690" s="87"/>
      <c r="D690" s="88">
        <f>B697*(D686-E695)+E696</f>
        <v>0</v>
      </c>
      <c r="E690" s="89">
        <f>B697*(E686-E695)+E696</f>
        <v>0</v>
      </c>
      <c r="F690" s="77"/>
      <c r="G690" s="77"/>
      <c r="H690" s="70"/>
      <c r="I690" s="7"/>
      <c r="L690" s="17" t="str">
        <f>L$6</f>
        <v xml:space="preserve"> Если на втором броске "орел",</v>
      </c>
    </row>
    <row r="691" spans="1:12" ht="19.5" thickTop="1">
      <c r="A691" s="75"/>
      <c r="B691" s="77"/>
      <c r="C691" s="77"/>
      <c r="D691" s="77"/>
      <c r="E691" s="76"/>
      <c r="F691" s="77"/>
      <c r="G691" s="77"/>
      <c r="H691" s="70"/>
      <c r="I691" s="7"/>
      <c r="L691" s="17" t="str">
        <f>L$7</f>
        <v>добавляют 2 балла, иначе 0.</v>
      </c>
    </row>
    <row r="692" spans="1:12" ht="18.75">
      <c r="A692" s="78"/>
      <c r="B692" s="77"/>
      <c r="C692" s="77"/>
      <c r="D692" s="77"/>
      <c r="E692" s="77"/>
      <c r="F692" s="77"/>
      <c r="G692" s="77"/>
      <c r="H692" s="70"/>
      <c r="I692" s="7"/>
      <c r="L692" s="17" t="str">
        <f>L$8</f>
        <v>Если в первом броске серии</v>
      </c>
    </row>
    <row r="693" spans="1:12" ht="18.75">
      <c r="A693" s="78"/>
      <c r="B693" s="77"/>
      <c r="C693" s="77"/>
      <c r="D693" s="77"/>
      <c r="E693" s="77"/>
      <c r="F693" s="77"/>
      <c r="G693" s="77"/>
      <c r="H693" s="70"/>
      <c r="I693" s="7"/>
      <c r="L693" s="17" t="str">
        <f>L$9</f>
        <v>выпала "решка", то серию завершают</v>
      </c>
    </row>
    <row r="694" spans="1:12" ht="18.75">
      <c r="A694" s="78"/>
      <c r="B694" s="77"/>
      <c r="C694" s="77"/>
      <c r="D694" s="77"/>
      <c r="E694" s="77"/>
      <c r="F694" s="77"/>
      <c r="G694" s="77"/>
      <c r="H694" s="70"/>
      <c r="I694" s="7"/>
      <c r="L694" s="17" t="str">
        <f>L$10</f>
        <v xml:space="preserve"> второй и третий броски.</v>
      </c>
    </row>
    <row r="695" spans="1:12" ht="18.75">
      <c r="A695" s="78" t="s">
        <v>86</v>
      </c>
      <c r="B695" s="77">
        <f>A700*SUMPRODUCT(B699:E699,B700:E700)+A701*SUMPRODUCT(B699:E699,B701:E701)</f>
        <v>0</v>
      </c>
      <c r="C695" s="77"/>
      <c r="D695" s="78" t="s">
        <v>83</v>
      </c>
      <c r="E695" s="77">
        <f>SUMPRODUCT(A700:A701,F700:F701)</f>
        <v>0</v>
      </c>
      <c r="F695" s="77"/>
      <c r="G695" s="77"/>
      <c r="H695" s="70"/>
      <c r="I695" s="7"/>
      <c r="L695" s="17" t="str">
        <f>L$11</f>
        <v xml:space="preserve"> За каждого "орла" при 2 и 3-м броске</v>
      </c>
    </row>
    <row r="696" spans="1:12" ht="18.75">
      <c r="A696" s="78" t="s">
        <v>85</v>
      </c>
      <c r="B696" s="77">
        <f>B695-E695*E696</f>
        <v>0</v>
      </c>
      <c r="C696" s="77"/>
      <c r="D696" s="78" t="s">
        <v>84</v>
      </c>
      <c r="E696" s="77">
        <f>SUMPRODUCT(B699:E699,B702:E702)</f>
        <v>0</v>
      </c>
      <c r="F696" s="77"/>
      <c r="G696" s="77"/>
      <c r="H696" s="70"/>
      <c r="I696" s="7"/>
      <c r="L696" s="17" t="str">
        <f>L$12</f>
        <v>начисляется 1 балл.</v>
      </c>
    </row>
    <row r="697" spans="1:12" ht="18.75">
      <c r="A697" s="78" t="s">
        <v>87</v>
      </c>
      <c r="B697" s="77">
        <f>IF(E697=0,0,B696/E697)</f>
        <v>0</v>
      </c>
      <c r="C697" s="77"/>
      <c r="D697" s="78" t="s">
        <v>88</v>
      </c>
      <c r="E697" s="77">
        <f>SUMPRODUCT(A700:A701,A700:A701,F700:F701)-E695*E695</f>
        <v>0</v>
      </c>
      <c r="F697" s="77"/>
      <c r="G697" s="77"/>
      <c r="H697" s="70"/>
      <c r="I697" s="7"/>
      <c r="L697" s="17" t="str">
        <f>L$13</f>
        <v>X - общее число бросков в серии,</v>
      </c>
    </row>
    <row r="698" spans="1:12" ht="18.75">
      <c r="A698" s="78" t="s">
        <v>90</v>
      </c>
      <c r="B698" s="77">
        <f>IF(E697=0,0,B696/E698)</f>
        <v>0</v>
      </c>
      <c r="C698" s="77"/>
      <c r="D698" s="78" t="s">
        <v>89</v>
      </c>
      <c r="E698" s="77">
        <f>SUMPRODUCT(B699:E699,B699:E699,B702:E702)-E696*E696</f>
        <v>0</v>
      </c>
      <c r="F698" s="77"/>
      <c r="G698" s="77"/>
      <c r="H698" s="70"/>
      <c r="I698" s="7"/>
      <c r="L698" s="17" t="str">
        <f>L$14</f>
        <v>Y - число начисленных баллов.</v>
      </c>
    </row>
    <row r="699" spans="1:12" ht="19.5" thickBot="1">
      <c r="A699" s="67" t="s">
        <v>80</v>
      </c>
      <c r="B699" s="52">
        <v>0</v>
      </c>
      <c r="C699" s="52">
        <v>1</v>
      </c>
      <c r="D699" s="52">
        <v>2</v>
      </c>
      <c r="E699" s="53">
        <v>3</v>
      </c>
      <c r="G699" s="71"/>
      <c r="H699" s="70"/>
      <c r="I699" s="7"/>
      <c r="L699" s="17">
        <f>L$15</f>
        <v>0</v>
      </c>
    </row>
    <row r="700" spans="1:12" ht="20.25" thickTop="1" thickBot="1">
      <c r="A700" s="28">
        <v>2</v>
      </c>
      <c r="B700" s="48">
        <f>IF(Протоколы!F702=0,0,Протоколы!B700/Протоколы!F702)</f>
        <v>0</v>
      </c>
      <c r="C700" s="48">
        <f>IF(Протоколы!F702=0,0,Протоколы!C700/Протоколы!F702)</f>
        <v>0</v>
      </c>
      <c r="D700" s="48">
        <f>IF(Протоколы!F702=0,0,Протоколы!D700/Протоколы!F702)</f>
        <v>0</v>
      </c>
      <c r="E700" s="48">
        <f>IF(Протоколы!F702=0,0,Протоколы!E700/Протоколы!F702)</f>
        <v>0</v>
      </c>
      <c r="F700" s="62">
        <f>SUM(B700:E700)</f>
        <v>0</v>
      </c>
      <c r="G700" s="69"/>
      <c r="H700" s="70"/>
      <c r="I700" s="7"/>
      <c r="L700" s="17">
        <f>L$16</f>
        <v>0</v>
      </c>
    </row>
    <row r="701" spans="1:12" ht="19.5" thickBot="1">
      <c r="A701" s="29">
        <v>3</v>
      </c>
      <c r="B701" s="48">
        <f>IF(Протоколы!F702=0,0,Протоколы!B701/Протоколы!F702)</f>
        <v>0</v>
      </c>
      <c r="C701" s="48">
        <f>IF(Протоколы!F702=0,0,Протоколы!C701/Протоколы!F702)</f>
        <v>0</v>
      </c>
      <c r="D701" s="48">
        <f>IF(Протоколы!F702=0,0,Протоколы!D701/Протоколы!F702)</f>
        <v>0</v>
      </c>
      <c r="E701" s="48">
        <f>IF(Протоколы!F702=0,0,Протоколы!E701/Протоколы!F702)</f>
        <v>0</v>
      </c>
      <c r="F701" s="63">
        <f>SUM(B701:E701)</f>
        <v>0</v>
      </c>
      <c r="G701" s="72"/>
      <c r="H701" s="70"/>
      <c r="I701" s="7"/>
      <c r="L701" s="17">
        <f>L$17</f>
        <v>0</v>
      </c>
    </row>
    <row r="702" spans="1:12" ht="19.5" thickTop="1" thickBot="1">
      <c r="B702" s="64">
        <f>B700+B701</f>
        <v>0</v>
      </c>
      <c r="C702" s="65">
        <f t="shared" ref="C702:E702" si="38">C700+C701</f>
        <v>0</v>
      </c>
      <c r="D702" s="65">
        <f t="shared" si="38"/>
        <v>0</v>
      </c>
      <c r="E702" s="66">
        <f t="shared" si="38"/>
        <v>0</v>
      </c>
      <c r="F702" s="45">
        <f>F700+F701</f>
        <v>0</v>
      </c>
    </row>
    <row r="703" spans="1:12" ht="20.25" thickTop="1" thickBot="1">
      <c r="A703" s="5">
        <f>'Название и список группы'!A40</f>
        <v>39</v>
      </c>
      <c r="B703" s="18">
        <f>'Название и список группы'!B40</f>
        <v>0</v>
      </c>
      <c r="C703" s="18"/>
      <c r="D703" s="18"/>
      <c r="E703" s="18"/>
      <c r="F703" s="18"/>
      <c r="G703" s="18"/>
      <c r="H703" s="18"/>
      <c r="I703" s="18"/>
      <c r="J703" s="18"/>
    </row>
    <row r="704" spans="1:12" ht="19.5" thickTop="1" thickBot="1">
      <c r="A704" s="75" t="s">
        <v>95</v>
      </c>
      <c r="B704" s="14">
        <v>0</v>
      </c>
      <c r="C704" s="14">
        <v>1</v>
      </c>
      <c r="D704" s="14">
        <v>2</v>
      </c>
      <c r="E704" s="14">
        <v>3</v>
      </c>
      <c r="F704" s="69"/>
      <c r="G704" s="68"/>
      <c r="H704" s="68"/>
      <c r="I704" s="3"/>
      <c r="J704" s="73" t="s">
        <v>0</v>
      </c>
      <c r="L704" s="4" t="str">
        <f>L$2</f>
        <v>12 серий бросков монеты</v>
      </c>
    </row>
    <row r="705" spans="1:12" ht="20.25" thickTop="1" thickBot="1">
      <c r="A705" s="75" t="s">
        <v>82</v>
      </c>
      <c r="B705" s="80">
        <f>IF(B720=0,0,SUMPRODUCT(A718:A719,B718:B719)/B720)</f>
        <v>0</v>
      </c>
      <c r="C705" s="81">
        <f>IF(C720=0,0,SUMPRODUCT(A718:A719,C718:C719)/C720)</f>
        <v>0</v>
      </c>
      <c r="D705" s="81">
        <f>IF(D720=0,0,SUMPRODUCT(A718:A719,D718:D719)/D720)</f>
        <v>0</v>
      </c>
      <c r="E705" s="15">
        <f>IF(E720=0,0,SUMPRODUCT(A718:A719,E718:E719)/E720)</f>
        <v>0</v>
      </c>
      <c r="F705" s="69"/>
      <c r="G705" s="69"/>
      <c r="H705" s="70"/>
      <c r="I705" s="6"/>
      <c r="J705" s="74">
        <f>Протоколы!J705</f>
        <v>9.9999999999999995E-7</v>
      </c>
      <c r="L705" s="17" t="str">
        <f>L$3</f>
        <v>Если в первом броске серии</v>
      </c>
    </row>
    <row r="706" spans="1:12" ht="19.5" thickTop="1">
      <c r="A706" s="78" t="s">
        <v>92</v>
      </c>
      <c r="B706" s="82">
        <f>B716*(B704-E714)+E713</f>
        <v>0</v>
      </c>
      <c r="C706" s="21">
        <f>B716*(C704-E714)+E713</f>
        <v>0</v>
      </c>
      <c r="D706" s="21">
        <f>B716*(D704-E714)+E713</f>
        <v>0</v>
      </c>
      <c r="E706" s="83">
        <f>B716*(E704-E714)+E713</f>
        <v>0</v>
      </c>
      <c r="F706" s="77"/>
      <c r="G706" s="77"/>
      <c r="H706" s="70"/>
      <c r="I706" s="6"/>
      <c r="L706" s="17" t="str">
        <f>L$4</f>
        <v>выпал "орел", то начисляется 1 балл и</v>
      </c>
    </row>
    <row r="707" spans="1:12" ht="18.75">
      <c r="A707" s="75" t="s">
        <v>94</v>
      </c>
      <c r="B707" s="84"/>
      <c r="C707" s="76"/>
      <c r="D707" s="21">
        <f>IF(F718=0,0,SUMPRODUCT(B717:E717,B718:E718)/F718)</f>
        <v>0</v>
      </c>
      <c r="E707" s="85">
        <f>IF(F718=0,0,SUMPRODUCT(B717:E717,B719:E719)/F718)</f>
        <v>0</v>
      </c>
      <c r="F707" s="77"/>
      <c r="G707" s="77"/>
      <c r="H707" s="70"/>
      <c r="I707" s="6"/>
      <c r="L707" s="17" t="str">
        <f>L$5</f>
        <v xml:space="preserve"> серию завершает второй бросок.</v>
      </c>
    </row>
    <row r="708" spans="1:12" ht="19.5" thickBot="1">
      <c r="A708" s="78" t="s">
        <v>91</v>
      </c>
      <c r="B708" s="86"/>
      <c r="C708" s="87"/>
      <c r="D708" s="88">
        <f>B715*(D704-E713)+E714</f>
        <v>0</v>
      </c>
      <c r="E708" s="89">
        <f>B715*(E704-E713)+E714</f>
        <v>0</v>
      </c>
      <c r="F708" s="77"/>
      <c r="G708" s="77"/>
      <c r="H708" s="70"/>
      <c r="I708" s="7"/>
      <c r="L708" s="17" t="str">
        <f>L$6</f>
        <v xml:space="preserve"> Если на втором броске "орел",</v>
      </c>
    </row>
    <row r="709" spans="1:12" ht="19.5" thickTop="1">
      <c r="A709" s="75"/>
      <c r="B709" s="77"/>
      <c r="C709" s="77"/>
      <c r="D709" s="77"/>
      <c r="E709" s="76"/>
      <c r="F709" s="77"/>
      <c r="G709" s="77"/>
      <c r="H709" s="70"/>
      <c r="I709" s="7"/>
      <c r="L709" s="17" t="str">
        <f>L$7</f>
        <v>добавляют 2 балла, иначе 0.</v>
      </c>
    </row>
    <row r="710" spans="1:12" ht="18.75">
      <c r="A710" s="78"/>
      <c r="B710" s="77"/>
      <c r="C710" s="77"/>
      <c r="D710" s="77"/>
      <c r="E710" s="77"/>
      <c r="F710" s="77"/>
      <c r="G710" s="77"/>
      <c r="H710" s="70"/>
      <c r="I710" s="7"/>
      <c r="L710" s="17" t="str">
        <f>L$8</f>
        <v>Если в первом броске серии</v>
      </c>
    </row>
    <row r="711" spans="1:12" ht="18.75">
      <c r="A711" s="78"/>
      <c r="B711" s="77"/>
      <c r="C711" s="77"/>
      <c r="D711" s="77"/>
      <c r="E711" s="77"/>
      <c r="F711" s="77"/>
      <c r="G711" s="77"/>
      <c r="H711" s="70"/>
      <c r="I711" s="7"/>
      <c r="L711" s="17" t="str">
        <f>L$9</f>
        <v>выпала "решка", то серию завершают</v>
      </c>
    </row>
    <row r="712" spans="1:12" ht="18.75">
      <c r="A712" s="78"/>
      <c r="B712" s="77"/>
      <c r="C712" s="77"/>
      <c r="D712" s="77"/>
      <c r="E712" s="77"/>
      <c r="F712" s="77"/>
      <c r="G712" s="77"/>
      <c r="H712" s="70"/>
      <c r="I712" s="7"/>
      <c r="L712" s="17" t="str">
        <f>L$10</f>
        <v xml:space="preserve"> второй и третий броски.</v>
      </c>
    </row>
    <row r="713" spans="1:12" ht="18.75">
      <c r="A713" s="78" t="s">
        <v>86</v>
      </c>
      <c r="B713" s="77">
        <f>A718*SUMPRODUCT(B717:E717,B718:E718)+A719*SUMPRODUCT(B717:E717,B719:E719)</f>
        <v>0</v>
      </c>
      <c r="C713" s="77"/>
      <c r="D713" s="78" t="s">
        <v>83</v>
      </c>
      <c r="E713" s="77">
        <f>SUMPRODUCT(A718:A719,F718:F719)</f>
        <v>0</v>
      </c>
      <c r="F713" s="77"/>
      <c r="G713" s="77"/>
      <c r="H713" s="70"/>
      <c r="I713" s="7"/>
      <c r="L713" s="17" t="str">
        <f>L$11</f>
        <v xml:space="preserve"> За каждого "орла" при 2 и 3-м броске</v>
      </c>
    </row>
    <row r="714" spans="1:12" ht="18.75">
      <c r="A714" s="78" t="s">
        <v>85</v>
      </c>
      <c r="B714" s="77">
        <f>B713-E713*E714</f>
        <v>0</v>
      </c>
      <c r="C714" s="77"/>
      <c r="D714" s="78" t="s">
        <v>84</v>
      </c>
      <c r="E714" s="77">
        <f>SUMPRODUCT(B717:E717,B720:E720)</f>
        <v>0</v>
      </c>
      <c r="F714" s="77"/>
      <c r="G714" s="77"/>
      <c r="H714" s="70"/>
      <c r="I714" s="7"/>
      <c r="L714" s="17" t="str">
        <f>L$12</f>
        <v>начисляется 1 балл.</v>
      </c>
    </row>
    <row r="715" spans="1:12" ht="18.75">
      <c r="A715" s="78" t="s">
        <v>87</v>
      </c>
      <c r="B715" s="77">
        <f>IF(E715=0,0,B714/E715)</f>
        <v>0</v>
      </c>
      <c r="C715" s="77"/>
      <c r="D715" s="78" t="s">
        <v>88</v>
      </c>
      <c r="E715" s="77">
        <f>SUMPRODUCT(A718:A719,A718:A719,F718:F719)-E713*E713</f>
        <v>0</v>
      </c>
      <c r="F715" s="77"/>
      <c r="G715" s="77"/>
      <c r="H715" s="70"/>
      <c r="I715" s="7"/>
      <c r="L715" s="17" t="str">
        <f>L$13</f>
        <v>X - общее число бросков в серии,</v>
      </c>
    </row>
    <row r="716" spans="1:12" ht="18.75">
      <c r="A716" s="78" t="s">
        <v>90</v>
      </c>
      <c r="B716" s="77">
        <f>IF(E715=0,0,B714/E716)</f>
        <v>0</v>
      </c>
      <c r="C716" s="77"/>
      <c r="D716" s="78" t="s">
        <v>89</v>
      </c>
      <c r="E716" s="77">
        <f>SUMPRODUCT(B717:E717,B717:E717,B720:E720)-E714*E714</f>
        <v>0</v>
      </c>
      <c r="F716" s="77"/>
      <c r="G716" s="77"/>
      <c r="H716" s="70"/>
      <c r="I716" s="7"/>
      <c r="L716" s="17" t="str">
        <f>L$14</f>
        <v>Y - число начисленных баллов.</v>
      </c>
    </row>
    <row r="717" spans="1:12" ht="19.5" thickBot="1">
      <c r="A717" s="67" t="s">
        <v>80</v>
      </c>
      <c r="B717" s="52">
        <v>0</v>
      </c>
      <c r="C717" s="52">
        <v>1</v>
      </c>
      <c r="D717" s="52">
        <v>2</v>
      </c>
      <c r="E717" s="53">
        <v>3</v>
      </c>
      <c r="G717" s="71"/>
      <c r="H717" s="70"/>
      <c r="I717" s="7"/>
      <c r="L717" s="17">
        <f>L$15</f>
        <v>0</v>
      </c>
    </row>
    <row r="718" spans="1:12" ht="20.25" thickTop="1" thickBot="1">
      <c r="A718" s="28">
        <v>2</v>
      </c>
      <c r="B718" s="48">
        <f>IF(Протоколы!F720=0,0,Протоколы!B718/Протоколы!F720)</f>
        <v>0</v>
      </c>
      <c r="C718" s="48">
        <f>IF(Протоколы!F720=0,0,Протоколы!C718/Протоколы!F720)</f>
        <v>0</v>
      </c>
      <c r="D718" s="48">
        <f>IF(Протоколы!F720=0,0,Протоколы!D718/Протоколы!F720)</f>
        <v>0</v>
      </c>
      <c r="E718" s="48">
        <f>IF(Протоколы!F720=0,0,Протоколы!E718/Протоколы!F720)</f>
        <v>0</v>
      </c>
      <c r="F718" s="62">
        <f>SUM(B718:E718)</f>
        <v>0</v>
      </c>
      <c r="G718" s="69"/>
      <c r="H718" s="70"/>
      <c r="I718" s="7"/>
      <c r="L718" s="17">
        <f>L$16</f>
        <v>0</v>
      </c>
    </row>
    <row r="719" spans="1:12" ht="19.5" thickBot="1">
      <c r="A719" s="29">
        <v>3</v>
      </c>
      <c r="B719" s="48">
        <f>IF(Протоколы!F720=0,0,Протоколы!B719/Протоколы!F720)</f>
        <v>0</v>
      </c>
      <c r="C719" s="48">
        <f>IF(Протоколы!F720=0,0,Протоколы!C719/Протоколы!F720)</f>
        <v>0</v>
      </c>
      <c r="D719" s="48">
        <f>IF(Протоколы!F720=0,0,Протоколы!D719/Протоколы!F720)</f>
        <v>0</v>
      </c>
      <c r="E719" s="48">
        <f>IF(Протоколы!F720=0,0,Протоколы!E719/Протоколы!F720)</f>
        <v>0</v>
      </c>
      <c r="F719" s="63">
        <f>SUM(B719:E719)</f>
        <v>0</v>
      </c>
      <c r="G719" s="72"/>
      <c r="H719" s="70"/>
      <c r="I719" s="7"/>
      <c r="L719" s="17">
        <f>L$17</f>
        <v>0</v>
      </c>
    </row>
    <row r="720" spans="1:12" ht="19.5" thickTop="1" thickBot="1">
      <c r="B720" s="64">
        <f>B718+B719</f>
        <v>0</v>
      </c>
      <c r="C720" s="65">
        <f t="shared" ref="C720:E720" si="39">C718+C719</f>
        <v>0</v>
      </c>
      <c r="D720" s="65">
        <f t="shared" si="39"/>
        <v>0</v>
      </c>
      <c r="E720" s="66">
        <f t="shared" si="39"/>
        <v>0</v>
      </c>
      <c r="F720" s="45">
        <f>F718+F719</f>
        <v>0</v>
      </c>
    </row>
    <row r="721" spans="1:12" ht="20.25" thickTop="1" thickBot="1">
      <c r="A721" s="5">
        <f>'Название и список группы'!A41</f>
        <v>40</v>
      </c>
      <c r="B721" s="18">
        <f>'Название и список группы'!B41</f>
        <v>0</v>
      </c>
      <c r="C721" s="18"/>
      <c r="D721" s="18"/>
      <c r="E721" s="18"/>
      <c r="F721" s="18"/>
      <c r="G721" s="18"/>
      <c r="H721" s="18"/>
      <c r="I721" s="18"/>
      <c r="J721" s="18"/>
    </row>
    <row r="722" spans="1:12" ht="19.5" thickTop="1" thickBot="1">
      <c r="A722" s="75" t="s">
        <v>95</v>
      </c>
      <c r="B722" s="14">
        <v>0</v>
      </c>
      <c r="C722" s="14">
        <v>1</v>
      </c>
      <c r="D722" s="14">
        <v>2</v>
      </c>
      <c r="E722" s="14">
        <v>3</v>
      </c>
      <c r="F722" s="69"/>
      <c r="G722" s="68"/>
      <c r="H722" s="68"/>
      <c r="I722" s="3"/>
      <c r="J722" s="73" t="s">
        <v>0</v>
      </c>
      <c r="L722" s="4" t="str">
        <f>L$2</f>
        <v>12 серий бросков монеты</v>
      </c>
    </row>
    <row r="723" spans="1:12" ht="20.25" thickTop="1" thickBot="1">
      <c r="A723" s="75" t="s">
        <v>82</v>
      </c>
      <c r="B723" s="80">
        <f>IF(B738=0,0,SUMPRODUCT(A736:A737,B736:B737)/B738)</f>
        <v>0</v>
      </c>
      <c r="C723" s="81">
        <f>IF(C738=0,0,SUMPRODUCT(A736:A737,C736:C737)/C738)</f>
        <v>0</v>
      </c>
      <c r="D723" s="81">
        <f>IF(D738=0,0,SUMPRODUCT(A736:A737,D736:D737)/D738)</f>
        <v>0</v>
      </c>
      <c r="E723" s="15">
        <f>IF(E738=0,0,SUMPRODUCT(A736:A737,E736:E737)/E738)</f>
        <v>0</v>
      </c>
      <c r="F723" s="69"/>
      <c r="G723" s="69"/>
      <c r="H723" s="70"/>
      <c r="I723" s="6"/>
      <c r="J723" s="74">
        <f>Протоколы!J723</f>
        <v>9.9999999999999995E-7</v>
      </c>
      <c r="L723" s="17" t="str">
        <f>L$3</f>
        <v>Если в первом броске серии</v>
      </c>
    </row>
    <row r="724" spans="1:12" ht="19.5" thickTop="1">
      <c r="A724" s="78" t="s">
        <v>92</v>
      </c>
      <c r="B724" s="82">
        <f>B734*(B722-E732)+E731</f>
        <v>0</v>
      </c>
      <c r="C724" s="21">
        <f>B734*(C722-E732)+E731</f>
        <v>0</v>
      </c>
      <c r="D724" s="21">
        <f>B734*(D722-E732)+E731</f>
        <v>0</v>
      </c>
      <c r="E724" s="83">
        <f>B734*(E722-E732)+E731</f>
        <v>0</v>
      </c>
      <c r="F724" s="77"/>
      <c r="G724" s="77"/>
      <c r="H724" s="70"/>
      <c r="I724" s="6"/>
      <c r="L724" s="17" t="str">
        <f>L$4</f>
        <v>выпал "орел", то начисляется 1 балл и</v>
      </c>
    </row>
    <row r="725" spans="1:12" ht="18.75">
      <c r="A725" s="75" t="s">
        <v>94</v>
      </c>
      <c r="B725" s="84"/>
      <c r="C725" s="76"/>
      <c r="D725" s="21">
        <f>IF(F736=0,0,SUMPRODUCT(B735:E735,B736:E736)/F736)</f>
        <v>0</v>
      </c>
      <c r="E725" s="85">
        <f>IF(F736=0,0,SUMPRODUCT(B735:E735,B737:E737)/F736)</f>
        <v>0</v>
      </c>
      <c r="F725" s="77"/>
      <c r="G725" s="77"/>
      <c r="H725" s="70"/>
      <c r="I725" s="6"/>
      <c r="L725" s="17" t="str">
        <f>L$5</f>
        <v xml:space="preserve"> серию завершает второй бросок.</v>
      </c>
    </row>
    <row r="726" spans="1:12" ht="19.5" thickBot="1">
      <c r="A726" s="78" t="s">
        <v>91</v>
      </c>
      <c r="B726" s="86"/>
      <c r="C726" s="87"/>
      <c r="D726" s="88">
        <f>B733*(D722-E731)+E732</f>
        <v>0</v>
      </c>
      <c r="E726" s="89">
        <f>B733*(E722-E731)+E732</f>
        <v>0</v>
      </c>
      <c r="F726" s="77"/>
      <c r="G726" s="77"/>
      <c r="H726" s="70"/>
      <c r="I726" s="7"/>
      <c r="L726" s="17" t="str">
        <f>L$6</f>
        <v xml:space="preserve"> Если на втором броске "орел",</v>
      </c>
    </row>
    <row r="727" spans="1:12" ht="19.5" thickTop="1">
      <c r="A727" s="75"/>
      <c r="B727" s="77"/>
      <c r="C727" s="77"/>
      <c r="D727" s="77"/>
      <c r="E727" s="76"/>
      <c r="F727" s="77"/>
      <c r="G727" s="77"/>
      <c r="H727" s="70"/>
      <c r="I727" s="7"/>
      <c r="L727" s="17" t="str">
        <f>L$7</f>
        <v>добавляют 2 балла, иначе 0.</v>
      </c>
    </row>
    <row r="728" spans="1:12" ht="18.75">
      <c r="A728" s="78"/>
      <c r="B728" s="77"/>
      <c r="C728" s="77"/>
      <c r="D728" s="77"/>
      <c r="E728" s="77"/>
      <c r="F728" s="77"/>
      <c r="G728" s="77"/>
      <c r="H728" s="70"/>
      <c r="I728" s="7"/>
      <c r="L728" s="17" t="str">
        <f>L$8</f>
        <v>Если в первом броске серии</v>
      </c>
    </row>
    <row r="729" spans="1:12" ht="18.75">
      <c r="A729" s="78"/>
      <c r="B729" s="77"/>
      <c r="C729" s="77"/>
      <c r="D729" s="77"/>
      <c r="E729" s="77"/>
      <c r="F729" s="77"/>
      <c r="G729" s="77"/>
      <c r="H729" s="70"/>
      <c r="I729" s="7"/>
      <c r="L729" s="17" t="str">
        <f>L$9</f>
        <v>выпала "решка", то серию завершают</v>
      </c>
    </row>
    <row r="730" spans="1:12" ht="18.75">
      <c r="A730" s="78"/>
      <c r="B730" s="77"/>
      <c r="C730" s="77"/>
      <c r="D730" s="77"/>
      <c r="E730" s="77"/>
      <c r="F730" s="77"/>
      <c r="G730" s="77"/>
      <c r="H730" s="70"/>
      <c r="I730" s="7"/>
      <c r="L730" s="17" t="str">
        <f>L$10</f>
        <v xml:space="preserve"> второй и третий броски.</v>
      </c>
    </row>
    <row r="731" spans="1:12" ht="18.75">
      <c r="A731" s="78" t="s">
        <v>86</v>
      </c>
      <c r="B731" s="77">
        <f>A736*SUMPRODUCT(B735:E735,B736:E736)+A737*SUMPRODUCT(B735:E735,B737:E737)</f>
        <v>0</v>
      </c>
      <c r="C731" s="77"/>
      <c r="D731" s="78" t="s">
        <v>83</v>
      </c>
      <c r="E731" s="77">
        <f>SUMPRODUCT(A736:A737,F736:F737)</f>
        <v>0</v>
      </c>
      <c r="F731" s="77"/>
      <c r="G731" s="77"/>
      <c r="H731" s="70"/>
      <c r="I731" s="7"/>
      <c r="L731" s="17" t="str">
        <f>L$11</f>
        <v xml:space="preserve"> За каждого "орла" при 2 и 3-м броске</v>
      </c>
    </row>
    <row r="732" spans="1:12" ht="18.75">
      <c r="A732" s="78" t="s">
        <v>85</v>
      </c>
      <c r="B732" s="77">
        <f>B731-E731*E732</f>
        <v>0</v>
      </c>
      <c r="C732" s="77"/>
      <c r="D732" s="78" t="s">
        <v>84</v>
      </c>
      <c r="E732" s="77">
        <f>SUMPRODUCT(B735:E735,B738:E738)</f>
        <v>0</v>
      </c>
      <c r="F732" s="77"/>
      <c r="G732" s="77"/>
      <c r="H732" s="70"/>
      <c r="I732" s="7"/>
      <c r="L732" s="17" t="str">
        <f>L$12</f>
        <v>начисляется 1 балл.</v>
      </c>
    </row>
    <row r="733" spans="1:12" ht="18.75">
      <c r="A733" s="78" t="s">
        <v>87</v>
      </c>
      <c r="B733" s="77">
        <f>IF(E733=0,0,B732/E733)</f>
        <v>0</v>
      </c>
      <c r="C733" s="77"/>
      <c r="D733" s="78" t="s">
        <v>88</v>
      </c>
      <c r="E733" s="77">
        <f>SUMPRODUCT(A736:A737,A736:A737,F736:F737)-E731*E731</f>
        <v>0</v>
      </c>
      <c r="F733" s="77"/>
      <c r="G733" s="77"/>
      <c r="H733" s="70"/>
      <c r="I733" s="7"/>
      <c r="L733" s="17" t="str">
        <f>L$13</f>
        <v>X - общее число бросков в серии,</v>
      </c>
    </row>
    <row r="734" spans="1:12" ht="18.75">
      <c r="A734" s="78" t="s">
        <v>90</v>
      </c>
      <c r="B734" s="77">
        <f>IF(E733=0,0,B732/E734)</f>
        <v>0</v>
      </c>
      <c r="C734" s="77"/>
      <c r="D734" s="78" t="s">
        <v>89</v>
      </c>
      <c r="E734" s="77">
        <f>SUMPRODUCT(B735:E735,B735:E735,B738:E738)-E732*E732</f>
        <v>0</v>
      </c>
      <c r="F734" s="77"/>
      <c r="G734" s="77"/>
      <c r="H734" s="70"/>
      <c r="I734" s="7"/>
      <c r="L734" s="17" t="str">
        <f>L$14</f>
        <v>Y - число начисленных баллов.</v>
      </c>
    </row>
    <row r="735" spans="1:12" ht="19.5" thickBot="1">
      <c r="A735" s="67" t="s">
        <v>80</v>
      </c>
      <c r="B735" s="52">
        <v>0</v>
      </c>
      <c r="C735" s="52">
        <v>1</v>
      </c>
      <c r="D735" s="52">
        <v>2</v>
      </c>
      <c r="E735" s="53">
        <v>3</v>
      </c>
      <c r="G735" s="71"/>
      <c r="H735" s="70"/>
      <c r="I735" s="7"/>
      <c r="L735" s="17">
        <f>L$15</f>
        <v>0</v>
      </c>
    </row>
    <row r="736" spans="1:12" ht="20.25" thickTop="1" thickBot="1">
      <c r="A736" s="28">
        <v>2</v>
      </c>
      <c r="B736" s="48">
        <f>IF(Протоколы!F738=0,0,Протоколы!B736/Протоколы!F738)</f>
        <v>0</v>
      </c>
      <c r="C736" s="48">
        <f>IF(Протоколы!F738=0,0,Протоколы!C736/Протоколы!F738)</f>
        <v>0</v>
      </c>
      <c r="D736" s="48">
        <f>IF(Протоколы!F738=0,0,Протоколы!D736/Протоколы!F738)</f>
        <v>0</v>
      </c>
      <c r="E736" s="48">
        <f>IF(Протоколы!F738=0,0,Протоколы!E736/Протоколы!F738)</f>
        <v>0</v>
      </c>
      <c r="F736" s="62">
        <f>SUM(B736:E736)</f>
        <v>0</v>
      </c>
      <c r="G736" s="69"/>
      <c r="H736" s="70"/>
      <c r="I736" s="7"/>
      <c r="L736" s="17">
        <f>L$16</f>
        <v>0</v>
      </c>
    </row>
    <row r="737" spans="1:12" ht="19.5" thickBot="1">
      <c r="A737" s="29">
        <v>3</v>
      </c>
      <c r="B737" s="48">
        <f>IF(Протоколы!F738=0,0,Протоколы!B737/Протоколы!F738)</f>
        <v>0</v>
      </c>
      <c r="C737" s="48">
        <f>IF(Протоколы!F738=0,0,Протоколы!C737/Протоколы!F738)</f>
        <v>0</v>
      </c>
      <c r="D737" s="48">
        <f>IF(Протоколы!F738=0,0,Протоколы!D737/Протоколы!F738)</f>
        <v>0</v>
      </c>
      <c r="E737" s="48">
        <f>IF(Протоколы!F738=0,0,Протоколы!E737/Протоколы!F738)</f>
        <v>0</v>
      </c>
      <c r="F737" s="63">
        <f>SUM(B737:E737)</f>
        <v>0</v>
      </c>
      <c r="G737" s="72"/>
      <c r="H737" s="70"/>
      <c r="I737" s="7"/>
      <c r="L737" s="17">
        <f>L$17</f>
        <v>0</v>
      </c>
    </row>
    <row r="738" spans="1:12" ht="19.5" thickTop="1" thickBot="1">
      <c r="B738" s="64">
        <f>B736+B737</f>
        <v>0</v>
      </c>
      <c r="C738" s="65">
        <f t="shared" ref="C738:E738" si="40">C736+C737</f>
        <v>0</v>
      </c>
      <c r="D738" s="65">
        <f t="shared" si="40"/>
        <v>0</v>
      </c>
      <c r="E738" s="66">
        <f t="shared" si="40"/>
        <v>0</v>
      </c>
      <c r="F738" s="45">
        <f>F736+F737</f>
        <v>0</v>
      </c>
    </row>
    <row r="739" spans="1:12" ht="19.5" thickTop="1" thickBot="1">
      <c r="A739" s="79" t="str">
        <f>Протоколы!A739</f>
        <v>Образец</v>
      </c>
    </row>
    <row r="740" spans="1:12" ht="19.5" thickTop="1" thickBot="1">
      <c r="A740" s="75" t="s">
        <v>95</v>
      </c>
      <c r="B740" s="14">
        <v>0</v>
      </c>
      <c r="C740" s="14">
        <v>1</v>
      </c>
      <c r="D740" s="14">
        <v>2</v>
      </c>
      <c r="E740" s="14">
        <v>3</v>
      </c>
      <c r="F740" s="69"/>
      <c r="G740" s="68"/>
      <c r="H740" s="68"/>
      <c r="I740" s="3"/>
      <c r="J740" s="73" t="s">
        <v>0</v>
      </c>
      <c r="L740" s="4" t="str">
        <f>L$2</f>
        <v>12 серий бросков монеты</v>
      </c>
    </row>
    <row r="741" spans="1:12" ht="20.25" thickTop="1" thickBot="1">
      <c r="A741" s="75" t="s">
        <v>82</v>
      </c>
      <c r="B741" s="80">
        <f>IF(B756=0,0,SUMPRODUCT(A754:A755,B754:B755)/B756)</f>
        <v>3.0000000000000004</v>
      </c>
      <c r="C741" s="81">
        <f>IF(C756=0,0,SUMPRODUCT(A754:A755,C754:C755)/C756)</f>
        <v>2.5999999999999996</v>
      </c>
      <c r="D741" s="81">
        <f>IF(D756=0,0,SUMPRODUCT(A754:A755,D754:D755)/D756)</f>
        <v>3.0000000000000004</v>
      </c>
      <c r="E741" s="15">
        <f>IF(E756=0,0,SUMPRODUCT(A754:A755,E754:E755)/E756)</f>
        <v>2</v>
      </c>
      <c r="F741" s="69"/>
      <c r="G741" s="69"/>
      <c r="H741" s="70"/>
      <c r="I741" s="6"/>
      <c r="J741" s="74">
        <f>Протоколы!J741</f>
        <v>1</v>
      </c>
      <c r="L741" s="17" t="str">
        <f>L$3</f>
        <v>Если в первом броске серии</v>
      </c>
    </row>
    <row r="742" spans="1:12" ht="19.5" thickTop="1">
      <c r="A742" s="78" t="s">
        <v>92</v>
      </c>
      <c r="B742" s="82">
        <f>B752*(B740-E750)+E749</f>
        <v>2.9615384615384612</v>
      </c>
      <c r="C742" s="21">
        <f>B752*(C740-E750)+E749</f>
        <v>2.6730769230769229</v>
      </c>
      <c r="D742" s="21">
        <f>B752*(D740-E750)+E749</f>
        <v>2.3846153846153846</v>
      </c>
      <c r="E742" s="83">
        <f>B752*(E740-E750)+E749</f>
        <v>2.0961538461538463</v>
      </c>
      <c r="F742" s="77"/>
      <c r="G742" s="77"/>
      <c r="H742" s="70"/>
      <c r="I742" s="6"/>
      <c r="L742" s="17" t="str">
        <f>L$4</f>
        <v>выпал "орел", то начисляется 1 балл и</v>
      </c>
    </row>
    <row r="743" spans="1:12" ht="18.75">
      <c r="A743" s="75" t="s">
        <v>94</v>
      </c>
      <c r="B743" s="84"/>
      <c r="C743" s="76"/>
      <c r="D743" s="21">
        <f>IF(F754=0,0,SUMPRODUCT(B753:E753,B754:E754)/F754)</f>
        <v>2.1999999999999997</v>
      </c>
      <c r="E743" s="85">
        <f>IF(F754=0,0,SUMPRODUCT(B753:E753,B755:E755)/F754)</f>
        <v>1</v>
      </c>
      <c r="F743" s="77"/>
      <c r="G743" s="77"/>
      <c r="H743" s="70"/>
      <c r="I743" s="6"/>
      <c r="L743" s="17" t="str">
        <f>L$5</f>
        <v xml:space="preserve"> серию завершает второй бросок.</v>
      </c>
    </row>
    <row r="744" spans="1:12" ht="19.5" thickBot="1">
      <c r="A744" s="78" t="s">
        <v>91</v>
      </c>
      <c r="B744" s="86"/>
      <c r="C744" s="87"/>
      <c r="D744" s="88">
        <f>B751*(D740-E749)+E750</f>
        <v>2.1999999999999993</v>
      </c>
      <c r="E744" s="89">
        <f>B751*(E740-E749)+E750</f>
        <v>1.0000000000000002</v>
      </c>
      <c r="F744" s="77"/>
      <c r="G744" s="77"/>
      <c r="H744" s="70"/>
      <c r="I744" s="7"/>
      <c r="L744" s="17" t="str">
        <f>L$6</f>
        <v xml:space="preserve"> Если на втором броске "орел",</v>
      </c>
    </row>
    <row r="745" spans="1:12" ht="19.5" thickTop="1">
      <c r="A745" s="75"/>
      <c r="B745" s="77"/>
      <c r="C745" s="77"/>
      <c r="D745" s="77"/>
      <c r="E745" s="76"/>
      <c r="F745" s="77"/>
      <c r="G745" s="77"/>
      <c r="H745" s="70"/>
      <c r="I745" s="7"/>
      <c r="L745" s="17" t="str">
        <f>L$7</f>
        <v>добавляют 2 балла, иначе 0.</v>
      </c>
    </row>
    <row r="746" spans="1:12" ht="18.75">
      <c r="A746" s="78"/>
      <c r="B746" s="77"/>
      <c r="C746" s="77"/>
      <c r="D746" s="77"/>
      <c r="E746" s="77"/>
      <c r="F746" s="77"/>
      <c r="G746" s="77"/>
      <c r="H746" s="70"/>
      <c r="I746" s="7"/>
      <c r="L746" s="17" t="str">
        <f>L$8</f>
        <v>Если в первом броске серии</v>
      </c>
    </row>
    <row r="747" spans="1:12" ht="18.75">
      <c r="A747" s="78"/>
      <c r="B747" s="77"/>
      <c r="C747" s="77"/>
      <c r="D747" s="77"/>
      <c r="E747" s="77"/>
      <c r="F747" s="77"/>
      <c r="G747" s="77"/>
      <c r="H747" s="70"/>
      <c r="I747" s="7"/>
      <c r="L747" s="17" t="str">
        <f>L$9</f>
        <v>выпала "решка", то серию завершают</v>
      </c>
    </row>
    <row r="748" spans="1:12" ht="18.75">
      <c r="A748" s="78"/>
      <c r="B748" s="77"/>
      <c r="C748" s="77"/>
      <c r="D748" s="77"/>
      <c r="E748" s="77"/>
      <c r="F748" s="77"/>
      <c r="G748" s="77"/>
      <c r="H748" s="70"/>
      <c r="I748" s="7"/>
      <c r="L748" s="17" t="str">
        <f>L$10</f>
        <v xml:space="preserve"> второй и третий броски.</v>
      </c>
    </row>
    <row r="749" spans="1:12" ht="18.75">
      <c r="A749" s="78" t="s">
        <v>86</v>
      </c>
      <c r="B749" s="77">
        <f>A754*SUMPRODUCT(B753:E753,B754:E754)+A755*SUMPRODUCT(B753:E753,B755:E755)</f>
        <v>3.6999999999999997</v>
      </c>
      <c r="C749" s="77"/>
      <c r="D749" s="78" t="s">
        <v>83</v>
      </c>
      <c r="E749" s="77">
        <f>SUMPRODUCT(A754:A755,F754:F755)</f>
        <v>2.5</v>
      </c>
      <c r="F749" s="77"/>
      <c r="G749" s="77"/>
      <c r="H749" s="70"/>
      <c r="I749" s="7"/>
      <c r="L749" s="17" t="str">
        <f>L$11</f>
        <v xml:space="preserve"> За каждого "орла" при 2 и 3-м броске</v>
      </c>
    </row>
    <row r="750" spans="1:12" ht="18.75">
      <c r="A750" s="78" t="s">
        <v>85</v>
      </c>
      <c r="B750" s="77">
        <f>B749-E749*E750</f>
        <v>-0.29999999999999982</v>
      </c>
      <c r="C750" s="77"/>
      <c r="D750" s="78" t="s">
        <v>84</v>
      </c>
      <c r="E750" s="77">
        <f>SUMPRODUCT(B753:E753,B756:E756)</f>
        <v>1.5999999999999999</v>
      </c>
      <c r="F750" s="77"/>
      <c r="G750" s="77"/>
      <c r="H750" s="70"/>
      <c r="I750" s="7"/>
      <c r="L750" s="17" t="str">
        <f>L$12</f>
        <v>начисляется 1 балл.</v>
      </c>
    </row>
    <row r="751" spans="1:12" ht="18.75">
      <c r="A751" s="78" t="s">
        <v>87</v>
      </c>
      <c r="B751" s="77">
        <f>IF(E751=0,0,B750/E751)</f>
        <v>-1.1999999999999993</v>
      </c>
      <c r="C751" s="77"/>
      <c r="D751" s="78" t="s">
        <v>88</v>
      </c>
      <c r="E751" s="77">
        <f>SUMPRODUCT(A754:A755,A754:A755,F754:F755)-E749*E749</f>
        <v>0.25</v>
      </c>
      <c r="F751" s="77"/>
      <c r="G751" s="77"/>
      <c r="H751" s="70"/>
      <c r="I751" s="7"/>
      <c r="L751" s="17" t="str">
        <f>L$13</f>
        <v>X - общее число бросков в серии,</v>
      </c>
    </row>
    <row r="752" spans="1:12" ht="18.75">
      <c r="A752" s="78" t="s">
        <v>90</v>
      </c>
      <c r="B752" s="77">
        <f>IF(E751=0,0,B750/E752)</f>
        <v>-0.28846153846153827</v>
      </c>
      <c r="C752" s="77"/>
      <c r="D752" s="78" t="s">
        <v>89</v>
      </c>
      <c r="E752" s="77">
        <f>SUMPRODUCT(B753:E753,B753:E753,B756:E756)-E750*E750</f>
        <v>1.04</v>
      </c>
      <c r="F752" s="77"/>
      <c r="G752" s="77"/>
      <c r="H752" s="70"/>
      <c r="I752" s="7"/>
      <c r="L752" s="17" t="str">
        <f>L$14</f>
        <v>Y - число начисленных баллов.</v>
      </c>
    </row>
    <row r="753" spans="1:12" ht="19.5" thickBot="1">
      <c r="A753" s="67" t="s">
        <v>93</v>
      </c>
      <c r="B753" s="52">
        <v>0</v>
      </c>
      <c r="C753" s="52">
        <v>1</v>
      </c>
      <c r="D753" s="52">
        <v>2</v>
      </c>
      <c r="E753" s="53">
        <v>3</v>
      </c>
      <c r="G753" s="71"/>
      <c r="H753" s="70"/>
      <c r="I753" s="7"/>
      <c r="L753" s="17">
        <f>L$15</f>
        <v>0</v>
      </c>
    </row>
    <row r="754" spans="1:12" ht="20.25" thickTop="1" thickBot="1">
      <c r="A754" s="28">
        <v>2</v>
      </c>
      <c r="B754" s="48">
        <f>IF(Протоколы!F756=0,0,Протоколы!B754/Протоколы!F756)</f>
        <v>0</v>
      </c>
      <c r="C754" s="48">
        <f>IF(Протоколы!F756=0,0,Протоколы!C754/Протоколы!F756)</f>
        <v>0.2</v>
      </c>
      <c r="D754" s="48">
        <f>IF(Протоколы!F756=0,0,Протоколы!D754/Протоколы!F756)</f>
        <v>0</v>
      </c>
      <c r="E754" s="48">
        <f>IF(Протоколы!F756=0,0,Протоколы!E754/Протоколы!F756)</f>
        <v>0.3</v>
      </c>
      <c r="F754" s="62">
        <f>SUM(B754:E754)</f>
        <v>0.5</v>
      </c>
      <c r="G754" s="69"/>
      <c r="H754" s="70"/>
      <c r="I754" s="7"/>
      <c r="L754" s="17">
        <f>L$16</f>
        <v>0</v>
      </c>
    </row>
    <row r="755" spans="1:12" ht="19.5" thickBot="1">
      <c r="A755" s="29">
        <v>3</v>
      </c>
      <c r="B755" s="48">
        <f>IF(Протоколы!F756=0,0,Протоколы!B755/Протоколы!F756)</f>
        <v>0.1</v>
      </c>
      <c r="C755" s="48">
        <f>IF(Протоколы!F756=0,0,Протоколы!C755/Протоколы!F756)</f>
        <v>0.3</v>
      </c>
      <c r="D755" s="48">
        <f>IF(Протоколы!F756=0,0,Протоколы!D755/Протоколы!F756)</f>
        <v>0.1</v>
      </c>
      <c r="E755" s="48">
        <f>IF(Протоколы!F756=0,0,Протоколы!E755/Протоколы!F756)</f>
        <v>0</v>
      </c>
      <c r="F755" s="63">
        <f>SUM(B755:E755)</f>
        <v>0.5</v>
      </c>
      <c r="G755" s="72"/>
      <c r="H755" s="70"/>
      <c r="I755" s="7"/>
      <c r="L755" s="17">
        <f>L$17</f>
        <v>0</v>
      </c>
    </row>
    <row r="756" spans="1:12" ht="19.5" thickTop="1" thickBot="1">
      <c r="B756" s="64">
        <f>B754+B755</f>
        <v>0.1</v>
      </c>
      <c r="C756" s="65">
        <f t="shared" ref="C756:E756" si="41">C754+C755</f>
        <v>0.5</v>
      </c>
      <c r="D756" s="65">
        <f t="shared" si="41"/>
        <v>0.1</v>
      </c>
      <c r="E756" s="66">
        <f t="shared" si="41"/>
        <v>0.3</v>
      </c>
      <c r="F756" s="45">
        <f>F754+F755</f>
        <v>1</v>
      </c>
      <c r="L756" s="1">
        <f>0.5+0.4+2.7</f>
        <v>3.6</v>
      </c>
    </row>
    <row r="757" spans="1:12" ht="18.75" thickTop="1"/>
  </sheetData>
  <mergeCells count="41">
    <mergeCell ref="B649:J649"/>
    <mergeCell ref="B667:J667"/>
    <mergeCell ref="B685:J685"/>
    <mergeCell ref="B703:J703"/>
    <mergeCell ref="B721:J721"/>
    <mergeCell ref="B541:J541"/>
    <mergeCell ref="B559:J559"/>
    <mergeCell ref="B577:J577"/>
    <mergeCell ref="B595:J595"/>
    <mergeCell ref="B613:J613"/>
    <mergeCell ref="B631:J631"/>
    <mergeCell ref="B433:J433"/>
    <mergeCell ref="B451:J451"/>
    <mergeCell ref="B469:J469"/>
    <mergeCell ref="B487:J487"/>
    <mergeCell ref="B505:J505"/>
    <mergeCell ref="B523:J523"/>
    <mergeCell ref="B325:J325"/>
    <mergeCell ref="B343:J343"/>
    <mergeCell ref="B361:J361"/>
    <mergeCell ref="B379:J379"/>
    <mergeCell ref="B397:J397"/>
    <mergeCell ref="B415:J415"/>
    <mergeCell ref="B217:J217"/>
    <mergeCell ref="B235:J235"/>
    <mergeCell ref="B253:J253"/>
    <mergeCell ref="B271:J271"/>
    <mergeCell ref="B289:J289"/>
    <mergeCell ref="B307:J307"/>
    <mergeCell ref="B109:J109"/>
    <mergeCell ref="B127:J127"/>
    <mergeCell ref="B145:J145"/>
    <mergeCell ref="B163:J163"/>
    <mergeCell ref="B181:J181"/>
    <mergeCell ref="B199:J199"/>
    <mergeCell ref="B1:G1"/>
    <mergeCell ref="B19:J19"/>
    <mergeCell ref="B37:J37"/>
    <mergeCell ref="B55:J55"/>
    <mergeCell ref="B73:J73"/>
    <mergeCell ref="B91:J9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6276A-FFB5-48D9-94F7-EFBB23CBF3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3720D-5CAE-40CE-A95D-F391C1283D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9B18ED-C7F0-4155-8A5A-8C6CB7D7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Протоколы</vt:lpstr>
      <vt:lpstr>Регрессии</vt:lpstr>
      <vt:lpstr>Название и список группы</vt:lpstr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Пользователь Windows</cp:lastModifiedBy>
  <cp:revision>17</cp:revision>
  <dcterms:created xsi:type="dcterms:W3CDTF">2020-03-27T07:57:59Z</dcterms:created>
  <dcterms:modified xsi:type="dcterms:W3CDTF">2020-05-14T19:03:49Z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